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DA96EEA9-A960-474B-A6C3-156206BDD682}" xr6:coauthVersionLast="47" xr6:coauthVersionMax="47" xr10:uidLastSave="{00000000-0000-0000-0000-000000000000}"/>
  <bookViews>
    <workbookView xWindow="28680" yWindow="-120" windowWidth="29040" windowHeight="15720" tabRatio="929" activeTab="2" xr2:uid="{00000000-000D-0000-FFFF-FFFF00000000}"/>
  </bookViews>
  <sheets>
    <sheet name="&lt;見本&gt;報告書(公共)" sheetId="5" r:id="rId1"/>
    <sheet name="&lt;見本&gt;行程表及び旅費積算書(公共)" sheetId="1" r:id="rId2"/>
    <sheet name="報告書(公共)" sheetId="6" r:id="rId3"/>
    <sheet name="A(公共)" sheetId="7" r:id="rId4"/>
    <sheet name="B(公共)" sheetId="18" r:id="rId5"/>
    <sheet name="C(公共)" sheetId="19" r:id="rId6"/>
    <sheet name="D(公共)" sheetId="20" r:id="rId7"/>
    <sheet name="E(公共)" sheetId="21" r:id="rId8"/>
    <sheet name="(参考)宿泊料等" sheetId="4" r:id="rId9"/>
  </sheets>
  <definedNames>
    <definedName name="_xlnm.Print_Area" localSheetId="1">'&lt;見本&gt;行程表及び旅費積算書(公共)'!$A$1:$AD$16</definedName>
    <definedName name="_xlnm.Print_Area" localSheetId="0">'&lt;見本&gt;報告書(公共)'!$A$1:$AI$41</definedName>
    <definedName name="_xlnm.Print_Area" localSheetId="4">'B(公共)'!$A$1:$AD$37</definedName>
    <definedName name="_xlnm.Print_Area" localSheetId="5">'C(公共)'!$A$1:$AD$37</definedName>
    <definedName name="_xlnm.Print_Area" localSheetId="6">'D(公共)'!$A$1:$AD$37</definedName>
    <definedName name="_xlnm.Print_Area" localSheetId="7">'E(公共)'!$A$1:$AD$37</definedName>
    <definedName name="_xlnm.Print_Area" localSheetId="2">'報告書(公共)'!$A$1:$AI$41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1" l="1"/>
  <c r="Z15" i="1"/>
  <c r="J13" i="1"/>
  <c r="K13" i="1"/>
  <c r="M13" i="1"/>
  <c r="O13" i="1"/>
  <c r="Q13" i="1"/>
  <c r="S13" i="1"/>
  <c r="T13" i="1"/>
  <c r="U13" i="1"/>
  <c r="V13" i="1"/>
  <c r="Y13" i="1"/>
  <c r="W13" i="1"/>
  <c r="X13" i="1"/>
  <c r="Z13" i="1"/>
  <c r="AB13" i="1"/>
  <c r="AD13" i="1"/>
  <c r="W9" i="19"/>
  <c r="W9" i="20"/>
  <c r="W9" i="21"/>
  <c r="W9" i="18"/>
  <c r="B6" i="21" l="1"/>
  <c r="S32" i="21" s="1"/>
  <c r="B5" i="21"/>
  <c r="B6" i="20"/>
  <c r="B5" i="20"/>
  <c r="Q34" i="21"/>
  <c r="O34" i="21"/>
  <c r="N34" i="21"/>
  <c r="M34" i="21"/>
  <c r="L34" i="21"/>
  <c r="K34" i="21"/>
  <c r="J34" i="21"/>
  <c r="I34" i="21"/>
  <c r="AB33" i="21"/>
  <c r="Z33" i="21"/>
  <c r="Y33" i="21"/>
  <c r="X33" i="21"/>
  <c r="W33" i="21"/>
  <c r="V33" i="21"/>
  <c r="U33" i="21"/>
  <c r="T33" i="21"/>
  <c r="R33" i="21"/>
  <c r="AC33" i="21" s="1"/>
  <c r="AD33" i="21" s="1"/>
  <c r="P33" i="21"/>
  <c r="AA33" i="21" s="1"/>
  <c r="Z32" i="21"/>
  <c r="Y32" i="21"/>
  <c r="X32" i="21"/>
  <c r="W32" i="21"/>
  <c r="V32" i="21"/>
  <c r="U32" i="21"/>
  <c r="T32" i="21"/>
  <c r="R32" i="21"/>
  <c r="AC32" i="21" s="1"/>
  <c r="P32" i="21"/>
  <c r="AA32" i="21" s="1"/>
  <c r="AB32" i="21" s="1"/>
  <c r="AC31" i="21"/>
  <c r="AD31" i="21" s="1"/>
  <c r="AB31" i="21"/>
  <c r="Z31" i="21"/>
  <c r="Y31" i="21"/>
  <c r="X31" i="21"/>
  <c r="W31" i="21"/>
  <c r="V31" i="21"/>
  <c r="U31" i="21"/>
  <c r="T31" i="21"/>
  <c r="R31" i="21"/>
  <c r="P31" i="21"/>
  <c r="AA31" i="21" s="1"/>
  <c r="AA30" i="21"/>
  <c r="AB30" i="21" s="1"/>
  <c r="Z30" i="21"/>
  <c r="Y30" i="21"/>
  <c r="X30" i="21"/>
  <c r="W30" i="21"/>
  <c r="V30" i="21"/>
  <c r="U30" i="21"/>
  <c r="T30" i="21"/>
  <c r="S30" i="21"/>
  <c r="R30" i="21"/>
  <c r="AC30" i="21" s="1"/>
  <c r="AD30" i="21" s="1"/>
  <c r="P30" i="21"/>
  <c r="AC29" i="21"/>
  <c r="AB29" i="21"/>
  <c r="Z29" i="21"/>
  <c r="Y29" i="21"/>
  <c r="X29" i="21"/>
  <c r="W29" i="21"/>
  <c r="V29" i="21"/>
  <c r="U29" i="21"/>
  <c r="T29" i="21"/>
  <c r="S29" i="21"/>
  <c r="R29" i="21"/>
  <c r="P29" i="21"/>
  <c r="AA29" i="21" s="1"/>
  <c r="Z28" i="21"/>
  <c r="Y28" i="21"/>
  <c r="X28" i="21"/>
  <c r="W28" i="21"/>
  <c r="V28" i="21"/>
  <c r="U28" i="21"/>
  <c r="T28" i="21"/>
  <c r="S28" i="21"/>
  <c r="R28" i="21"/>
  <c r="AC28" i="21" s="1"/>
  <c r="AD28" i="21" s="1"/>
  <c r="P28" i="21"/>
  <c r="AA28" i="21" s="1"/>
  <c r="AB28" i="21" s="1"/>
  <c r="AC27" i="21"/>
  <c r="AD27" i="21" s="1"/>
  <c r="AB27" i="21"/>
  <c r="Z27" i="21"/>
  <c r="Y27" i="21"/>
  <c r="X27" i="21"/>
  <c r="W27" i="21"/>
  <c r="V27" i="21"/>
  <c r="U27" i="21"/>
  <c r="T27" i="21"/>
  <c r="S27" i="21"/>
  <c r="R27" i="21"/>
  <c r="P27" i="21"/>
  <c r="AA27" i="21" s="1"/>
  <c r="Z26" i="21"/>
  <c r="Y26" i="21"/>
  <c r="X26" i="21"/>
  <c r="W26" i="21"/>
  <c r="V26" i="21"/>
  <c r="U26" i="21"/>
  <c r="T26" i="21"/>
  <c r="S26" i="21"/>
  <c r="R26" i="21"/>
  <c r="AC26" i="21" s="1"/>
  <c r="AD26" i="21" s="1"/>
  <c r="P26" i="21"/>
  <c r="AA26" i="21" s="1"/>
  <c r="AB26" i="21" s="1"/>
  <c r="AB25" i="21"/>
  <c r="Z25" i="21"/>
  <c r="Y25" i="21"/>
  <c r="X25" i="21"/>
  <c r="W25" i="21"/>
  <c r="V25" i="21"/>
  <c r="U25" i="21"/>
  <c r="T25" i="21"/>
  <c r="S25" i="21"/>
  <c r="R25" i="21"/>
  <c r="AC25" i="21" s="1"/>
  <c r="AD25" i="21" s="1"/>
  <c r="P25" i="21"/>
  <c r="AA25" i="21" s="1"/>
  <c r="Z24" i="21"/>
  <c r="Y24" i="21"/>
  <c r="X24" i="21"/>
  <c r="W24" i="21"/>
  <c r="V24" i="21"/>
  <c r="U24" i="21"/>
  <c r="T24" i="21"/>
  <c r="S24" i="21"/>
  <c r="R24" i="21"/>
  <c r="AC24" i="21" s="1"/>
  <c r="AD24" i="21" s="1"/>
  <c r="P24" i="21"/>
  <c r="AA24" i="21" s="1"/>
  <c r="AB24" i="21" s="1"/>
  <c r="AB23" i="21"/>
  <c r="Z23" i="21"/>
  <c r="Y23" i="21"/>
  <c r="X23" i="21"/>
  <c r="W23" i="21"/>
  <c r="V23" i="21"/>
  <c r="U23" i="21"/>
  <c r="T23" i="21"/>
  <c r="S23" i="21"/>
  <c r="R23" i="21"/>
  <c r="AC23" i="21" s="1"/>
  <c r="AD23" i="21" s="1"/>
  <c r="P23" i="21"/>
  <c r="AA23" i="21" s="1"/>
  <c r="Z22" i="21"/>
  <c r="Y22" i="21"/>
  <c r="X22" i="21"/>
  <c r="W22" i="21"/>
  <c r="V22" i="21"/>
  <c r="U22" i="21"/>
  <c r="T22" i="21"/>
  <c r="S22" i="21"/>
  <c r="R22" i="21"/>
  <c r="AC22" i="21" s="1"/>
  <c r="AD22" i="21" s="1"/>
  <c r="P22" i="21"/>
  <c r="AA22" i="21" s="1"/>
  <c r="AB22" i="21" s="1"/>
  <c r="AB21" i="21"/>
  <c r="Z21" i="21"/>
  <c r="Y21" i="21"/>
  <c r="X21" i="21"/>
  <c r="W21" i="21"/>
  <c r="V21" i="21"/>
  <c r="U21" i="21"/>
  <c r="T21" i="21"/>
  <c r="S21" i="21"/>
  <c r="R21" i="21"/>
  <c r="AC21" i="21" s="1"/>
  <c r="AD21" i="21" s="1"/>
  <c r="P21" i="21"/>
  <c r="AA21" i="21" s="1"/>
  <c r="Z20" i="21"/>
  <c r="Y20" i="21"/>
  <c r="X20" i="21"/>
  <c r="W20" i="21"/>
  <c r="V20" i="21"/>
  <c r="U20" i="21"/>
  <c r="T20" i="21"/>
  <c r="S20" i="21"/>
  <c r="R20" i="21"/>
  <c r="AC20" i="21" s="1"/>
  <c r="AD20" i="21" s="1"/>
  <c r="P20" i="21"/>
  <c r="AA20" i="21" s="1"/>
  <c r="AB20" i="21" s="1"/>
  <c r="AC19" i="21"/>
  <c r="AD19" i="21" s="1"/>
  <c r="AB19" i="21"/>
  <c r="Z19" i="21"/>
  <c r="Y19" i="21"/>
  <c r="X19" i="21"/>
  <c r="W19" i="21"/>
  <c r="V19" i="21"/>
  <c r="U19" i="21"/>
  <c r="T19" i="21"/>
  <c r="S19" i="21"/>
  <c r="R19" i="21"/>
  <c r="P19" i="21"/>
  <c r="AA19" i="21" s="1"/>
  <c r="AA18" i="21"/>
  <c r="AB18" i="21" s="1"/>
  <c r="Z18" i="21"/>
  <c r="Y18" i="21"/>
  <c r="X18" i="21"/>
  <c r="W18" i="21"/>
  <c r="V18" i="21"/>
  <c r="U18" i="21"/>
  <c r="T18" i="21"/>
  <c r="S18" i="21"/>
  <c r="R18" i="21"/>
  <c r="AC18" i="21" s="1"/>
  <c r="AD18" i="21" s="1"/>
  <c r="P18" i="21"/>
  <c r="AC17" i="21"/>
  <c r="AD17" i="21" s="1"/>
  <c r="AB17" i="21"/>
  <c r="Z17" i="21"/>
  <c r="Y17" i="21"/>
  <c r="X17" i="21"/>
  <c r="W17" i="21"/>
  <c r="V17" i="21"/>
  <c r="U17" i="21"/>
  <c r="T17" i="21"/>
  <c r="S17" i="21"/>
  <c r="R17" i="21"/>
  <c r="P17" i="21"/>
  <c r="AA17" i="21" s="1"/>
  <c r="Z16" i="21"/>
  <c r="Y16" i="21"/>
  <c r="X16" i="21"/>
  <c r="W16" i="21"/>
  <c r="V16" i="21"/>
  <c r="U16" i="21"/>
  <c r="T16" i="21"/>
  <c r="S16" i="21"/>
  <c r="R16" i="21"/>
  <c r="AC16" i="21" s="1"/>
  <c r="AD16" i="21" s="1"/>
  <c r="P16" i="21"/>
  <c r="AA16" i="21" s="1"/>
  <c r="AB16" i="21" s="1"/>
  <c r="AC15" i="21"/>
  <c r="AD15" i="21" s="1"/>
  <c r="AB15" i="21"/>
  <c r="Z15" i="21"/>
  <c r="Y15" i="21"/>
  <c r="X15" i="21"/>
  <c r="W15" i="21"/>
  <c r="V15" i="21"/>
  <c r="U15" i="21"/>
  <c r="T15" i="21"/>
  <c r="S15" i="21"/>
  <c r="R15" i="21"/>
  <c r="P15" i="21"/>
  <c r="AA15" i="21" s="1"/>
  <c r="Z14" i="21"/>
  <c r="Y14" i="21"/>
  <c r="X14" i="21"/>
  <c r="W14" i="21"/>
  <c r="V14" i="21"/>
  <c r="U14" i="21"/>
  <c r="T14" i="21"/>
  <c r="S14" i="21"/>
  <c r="R14" i="21"/>
  <c r="AC14" i="21" s="1"/>
  <c r="AD14" i="21" s="1"/>
  <c r="P14" i="21"/>
  <c r="AA14" i="21" s="1"/>
  <c r="AB14" i="21" s="1"/>
  <c r="AB13" i="21"/>
  <c r="Z13" i="21"/>
  <c r="Y13" i="21"/>
  <c r="X13" i="21"/>
  <c r="W13" i="21"/>
  <c r="V13" i="21"/>
  <c r="U13" i="21"/>
  <c r="T13" i="21"/>
  <c r="S13" i="21"/>
  <c r="R13" i="21"/>
  <c r="AC13" i="21" s="1"/>
  <c r="AD13" i="21" s="1"/>
  <c r="P13" i="21"/>
  <c r="AA13" i="21" s="1"/>
  <c r="Z12" i="21"/>
  <c r="Y12" i="21"/>
  <c r="X12" i="21"/>
  <c r="W12" i="21"/>
  <c r="V12" i="21"/>
  <c r="U12" i="21"/>
  <c r="T12" i="21"/>
  <c r="S12" i="21"/>
  <c r="R12" i="21"/>
  <c r="AC12" i="21" s="1"/>
  <c r="AD12" i="21" s="1"/>
  <c r="P12" i="21"/>
  <c r="AA12" i="21" s="1"/>
  <c r="AB12" i="21" s="1"/>
  <c r="AB11" i="21"/>
  <c r="Z11" i="21"/>
  <c r="Y11" i="21"/>
  <c r="X11" i="21"/>
  <c r="W11" i="21"/>
  <c r="V11" i="21"/>
  <c r="U11" i="21"/>
  <c r="T11" i="21"/>
  <c r="S11" i="21"/>
  <c r="R11" i="21"/>
  <c r="AC11" i="21" s="1"/>
  <c r="AD11" i="21" s="1"/>
  <c r="P11" i="21"/>
  <c r="AA11" i="21" s="1"/>
  <c r="Z10" i="21"/>
  <c r="Y10" i="21"/>
  <c r="X10" i="21"/>
  <c r="W10" i="21"/>
  <c r="V10" i="21"/>
  <c r="U10" i="21"/>
  <c r="T10" i="21"/>
  <c r="S10" i="21"/>
  <c r="R10" i="21"/>
  <c r="AC10" i="21" s="1"/>
  <c r="AD10" i="21" s="1"/>
  <c r="P10" i="21"/>
  <c r="AA10" i="21" s="1"/>
  <c r="AB10" i="21" s="1"/>
  <c r="AC9" i="21"/>
  <c r="AB9" i="21"/>
  <c r="Z9" i="21"/>
  <c r="Y9" i="21"/>
  <c r="X9" i="21"/>
  <c r="V9" i="21"/>
  <c r="U9" i="21"/>
  <c r="T9" i="21"/>
  <c r="S9" i="21"/>
  <c r="R9" i="21"/>
  <c r="P9" i="21"/>
  <c r="AA9" i="21" s="1"/>
  <c r="AD7" i="21"/>
  <c r="AC7" i="21"/>
  <c r="AA7" i="21"/>
  <c r="Z7" i="21"/>
  <c r="Y7" i="21"/>
  <c r="X7" i="21"/>
  <c r="W7" i="21"/>
  <c r="V7" i="21"/>
  <c r="U7" i="21"/>
  <c r="T7" i="21"/>
  <c r="AC6" i="21"/>
  <c r="AA6" i="21"/>
  <c r="W6" i="21"/>
  <c r="T6" i="21"/>
  <c r="AD5" i="21"/>
  <c r="AA5" i="21"/>
  <c r="V5" i="21"/>
  <c r="E2" i="21"/>
  <c r="W1" i="21"/>
  <c r="Q34" i="20"/>
  <c r="O34" i="20"/>
  <c r="N34" i="20"/>
  <c r="M34" i="20"/>
  <c r="L34" i="20"/>
  <c r="K34" i="20"/>
  <c r="J34" i="20"/>
  <c r="I34" i="20"/>
  <c r="Z33" i="20"/>
  <c r="Y33" i="20"/>
  <c r="X33" i="20"/>
  <c r="W33" i="20"/>
  <c r="V33" i="20"/>
  <c r="U33" i="20"/>
  <c r="T33" i="20"/>
  <c r="S33" i="20"/>
  <c r="R33" i="20"/>
  <c r="AC33" i="20" s="1"/>
  <c r="AD33" i="20" s="1"/>
  <c r="P33" i="20"/>
  <c r="AA33" i="20" s="1"/>
  <c r="AB33" i="20" s="1"/>
  <c r="Z32" i="20"/>
  <c r="Y32" i="20"/>
  <c r="X32" i="20"/>
  <c r="W32" i="20"/>
  <c r="V32" i="20"/>
  <c r="U32" i="20"/>
  <c r="T32" i="20"/>
  <c r="S32" i="20"/>
  <c r="R32" i="20"/>
  <c r="AC32" i="20" s="1"/>
  <c r="AD32" i="20" s="1"/>
  <c r="P32" i="20"/>
  <c r="AA32" i="20" s="1"/>
  <c r="AB32" i="20" s="1"/>
  <c r="AB31" i="20"/>
  <c r="Z31" i="20"/>
  <c r="Y31" i="20"/>
  <c r="X31" i="20"/>
  <c r="W31" i="20"/>
  <c r="V31" i="20"/>
  <c r="U31" i="20"/>
  <c r="T31" i="20"/>
  <c r="S31" i="20"/>
  <c r="R31" i="20"/>
  <c r="AC31" i="20" s="1"/>
  <c r="AD31" i="20" s="1"/>
  <c r="P31" i="20"/>
  <c r="AA31" i="20" s="1"/>
  <c r="Z30" i="20"/>
  <c r="Y30" i="20"/>
  <c r="X30" i="20"/>
  <c r="W30" i="20"/>
  <c r="V30" i="20"/>
  <c r="U30" i="20"/>
  <c r="T30" i="20"/>
  <c r="S30" i="20"/>
  <c r="R30" i="20"/>
  <c r="AC30" i="20" s="1"/>
  <c r="AD30" i="20" s="1"/>
  <c r="P30" i="20"/>
  <c r="AA30" i="20" s="1"/>
  <c r="AB30" i="20" s="1"/>
  <c r="Z29" i="20"/>
  <c r="Y29" i="20"/>
  <c r="X29" i="20"/>
  <c r="W29" i="20"/>
  <c r="V29" i="20"/>
  <c r="U29" i="20"/>
  <c r="T29" i="20"/>
  <c r="S29" i="20"/>
  <c r="R29" i="20"/>
  <c r="AC29" i="20" s="1"/>
  <c r="AD29" i="20" s="1"/>
  <c r="P29" i="20"/>
  <c r="AA29" i="20" s="1"/>
  <c r="AB29" i="20" s="1"/>
  <c r="Z28" i="20"/>
  <c r="Y28" i="20"/>
  <c r="X28" i="20"/>
  <c r="W28" i="20"/>
  <c r="V28" i="20"/>
  <c r="U28" i="20"/>
  <c r="T28" i="20"/>
  <c r="S28" i="20"/>
  <c r="R28" i="20"/>
  <c r="AC28" i="20" s="1"/>
  <c r="AD28" i="20" s="1"/>
  <c r="P28" i="20"/>
  <c r="AA28" i="20" s="1"/>
  <c r="AB28" i="20" s="1"/>
  <c r="Z27" i="20"/>
  <c r="Y27" i="20"/>
  <c r="X27" i="20"/>
  <c r="W27" i="20"/>
  <c r="V27" i="20"/>
  <c r="U27" i="20"/>
  <c r="T27" i="20"/>
  <c r="S27" i="20"/>
  <c r="R27" i="20"/>
  <c r="AC27" i="20" s="1"/>
  <c r="AD27" i="20" s="1"/>
  <c r="P27" i="20"/>
  <c r="AA27" i="20" s="1"/>
  <c r="AB27" i="20" s="1"/>
  <c r="Z26" i="20"/>
  <c r="Y26" i="20"/>
  <c r="X26" i="20"/>
  <c r="W26" i="20"/>
  <c r="V26" i="20"/>
  <c r="U26" i="20"/>
  <c r="T26" i="20"/>
  <c r="S26" i="20"/>
  <c r="R26" i="20"/>
  <c r="AC26" i="20" s="1"/>
  <c r="AD26" i="20" s="1"/>
  <c r="P26" i="20"/>
  <c r="AA26" i="20" s="1"/>
  <c r="AB26" i="20" s="1"/>
  <c r="AB25" i="20"/>
  <c r="Z25" i="20"/>
  <c r="Y25" i="20"/>
  <c r="X25" i="20"/>
  <c r="W25" i="20"/>
  <c r="V25" i="20"/>
  <c r="U25" i="20"/>
  <c r="T25" i="20"/>
  <c r="S25" i="20"/>
  <c r="R25" i="20"/>
  <c r="AC25" i="20" s="1"/>
  <c r="AD25" i="20" s="1"/>
  <c r="P25" i="20"/>
  <c r="AA25" i="20" s="1"/>
  <c r="AB24" i="20"/>
  <c r="Z24" i="20"/>
  <c r="Y24" i="20"/>
  <c r="X24" i="20"/>
  <c r="W24" i="20"/>
  <c r="V24" i="20"/>
  <c r="U24" i="20"/>
  <c r="T24" i="20"/>
  <c r="S24" i="20"/>
  <c r="R24" i="20"/>
  <c r="AC24" i="20" s="1"/>
  <c r="AD24" i="20" s="1"/>
  <c r="P24" i="20"/>
  <c r="AA24" i="20" s="1"/>
  <c r="AB23" i="20"/>
  <c r="Z23" i="20"/>
  <c r="Y23" i="20"/>
  <c r="X23" i="20"/>
  <c r="W23" i="20"/>
  <c r="V23" i="20"/>
  <c r="U23" i="20"/>
  <c r="T23" i="20"/>
  <c r="S23" i="20"/>
  <c r="R23" i="20"/>
  <c r="AC23" i="20" s="1"/>
  <c r="AD23" i="20" s="1"/>
  <c r="P23" i="20"/>
  <c r="AA23" i="20" s="1"/>
  <c r="Z22" i="20"/>
  <c r="Y22" i="20"/>
  <c r="X22" i="20"/>
  <c r="W22" i="20"/>
  <c r="V22" i="20"/>
  <c r="U22" i="20"/>
  <c r="T22" i="20"/>
  <c r="S22" i="20"/>
  <c r="R22" i="20"/>
  <c r="AC22" i="20" s="1"/>
  <c r="AD22" i="20" s="1"/>
  <c r="P22" i="20"/>
  <c r="AA22" i="20" s="1"/>
  <c r="AB22" i="20" s="1"/>
  <c r="Z21" i="20"/>
  <c r="Y21" i="20"/>
  <c r="X21" i="20"/>
  <c r="W21" i="20"/>
  <c r="V21" i="20"/>
  <c r="U21" i="20"/>
  <c r="T21" i="20"/>
  <c r="S21" i="20"/>
  <c r="R21" i="20"/>
  <c r="AC21" i="20" s="1"/>
  <c r="AD21" i="20" s="1"/>
  <c r="P21" i="20"/>
  <c r="AA21" i="20" s="1"/>
  <c r="AB21" i="20" s="1"/>
  <c r="Z20" i="20"/>
  <c r="Y20" i="20"/>
  <c r="X20" i="20"/>
  <c r="W20" i="20"/>
  <c r="V20" i="20"/>
  <c r="U20" i="20"/>
  <c r="T20" i="20"/>
  <c r="S20" i="20"/>
  <c r="R20" i="20"/>
  <c r="AC20" i="20" s="1"/>
  <c r="AD20" i="20" s="1"/>
  <c r="P20" i="20"/>
  <c r="AA20" i="20" s="1"/>
  <c r="AB20" i="20" s="1"/>
  <c r="AB19" i="20"/>
  <c r="Z19" i="20"/>
  <c r="Y19" i="20"/>
  <c r="X19" i="20"/>
  <c r="W19" i="20"/>
  <c r="V19" i="20"/>
  <c r="U19" i="20"/>
  <c r="T19" i="20"/>
  <c r="S19" i="20"/>
  <c r="R19" i="20"/>
  <c r="AC19" i="20" s="1"/>
  <c r="AD19" i="20" s="1"/>
  <c r="P19" i="20"/>
  <c r="AA19" i="20" s="1"/>
  <c r="Z18" i="20"/>
  <c r="Y18" i="20"/>
  <c r="X18" i="20"/>
  <c r="W18" i="20"/>
  <c r="V18" i="20"/>
  <c r="U18" i="20"/>
  <c r="T18" i="20"/>
  <c r="S18" i="20"/>
  <c r="R18" i="20"/>
  <c r="AC18" i="20" s="1"/>
  <c r="AD18" i="20" s="1"/>
  <c r="P18" i="20"/>
  <c r="AA18" i="20" s="1"/>
  <c r="AB18" i="20" s="1"/>
  <c r="Z17" i="20"/>
  <c r="Y17" i="20"/>
  <c r="X17" i="20"/>
  <c r="W17" i="20"/>
  <c r="V17" i="20"/>
  <c r="U17" i="20"/>
  <c r="T17" i="20"/>
  <c r="S17" i="20"/>
  <c r="R17" i="20"/>
  <c r="AC17" i="20" s="1"/>
  <c r="AD17" i="20" s="1"/>
  <c r="P17" i="20"/>
  <c r="AA17" i="20" s="1"/>
  <c r="AB17" i="20" s="1"/>
  <c r="Z16" i="20"/>
  <c r="Y16" i="20"/>
  <c r="X16" i="20"/>
  <c r="W16" i="20"/>
  <c r="V16" i="20"/>
  <c r="U16" i="20"/>
  <c r="T16" i="20"/>
  <c r="S16" i="20"/>
  <c r="R16" i="20"/>
  <c r="AC16" i="20" s="1"/>
  <c r="AD16" i="20" s="1"/>
  <c r="P16" i="20"/>
  <c r="AA16" i="20" s="1"/>
  <c r="AB16" i="20" s="1"/>
  <c r="Z15" i="20"/>
  <c r="Y15" i="20"/>
  <c r="X15" i="20"/>
  <c r="W15" i="20"/>
  <c r="V15" i="20"/>
  <c r="U15" i="20"/>
  <c r="T15" i="20"/>
  <c r="S15" i="20"/>
  <c r="R15" i="20"/>
  <c r="AC15" i="20" s="1"/>
  <c r="AD15" i="20" s="1"/>
  <c r="P15" i="20"/>
  <c r="AA15" i="20" s="1"/>
  <c r="AB15" i="20" s="1"/>
  <c r="Z14" i="20"/>
  <c r="Y14" i="20"/>
  <c r="X14" i="20"/>
  <c r="W14" i="20"/>
  <c r="V14" i="20"/>
  <c r="U14" i="20"/>
  <c r="T14" i="20"/>
  <c r="S14" i="20"/>
  <c r="R14" i="20"/>
  <c r="AC14" i="20" s="1"/>
  <c r="AD14" i="20" s="1"/>
  <c r="P14" i="20"/>
  <c r="AA14" i="20" s="1"/>
  <c r="AB14" i="20" s="1"/>
  <c r="AB13" i="20"/>
  <c r="Z13" i="20"/>
  <c r="Y13" i="20"/>
  <c r="X13" i="20"/>
  <c r="W13" i="20"/>
  <c r="V13" i="20"/>
  <c r="U13" i="20"/>
  <c r="T13" i="20"/>
  <c r="S13" i="20"/>
  <c r="R13" i="20"/>
  <c r="AC13" i="20" s="1"/>
  <c r="AD13" i="20" s="1"/>
  <c r="P13" i="20"/>
  <c r="AA13" i="20" s="1"/>
  <c r="AB12" i="20"/>
  <c r="Z12" i="20"/>
  <c r="Y12" i="20"/>
  <c r="X12" i="20"/>
  <c r="W12" i="20"/>
  <c r="V12" i="20"/>
  <c r="U12" i="20"/>
  <c r="T12" i="20"/>
  <c r="S12" i="20"/>
  <c r="R12" i="20"/>
  <c r="AC12" i="20" s="1"/>
  <c r="AD12" i="20" s="1"/>
  <c r="P12" i="20"/>
  <c r="AA12" i="20" s="1"/>
  <c r="AB11" i="20"/>
  <c r="Z11" i="20"/>
  <c r="Y11" i="20"/>
  <c r="X11" i="20"/>
  <c r="W11" i="20"/>
  <c r="V11" i="20"/>
  <c r="U11" i="20"/>
  <c r="T11" i="20"/>
  <c r="S11" i="20"/>
  <c r="R11" i="20"/>
  <c r="AC11" i="20" s="1"/>
  <c r="AD11" i="20" s="1"/>
  <c r="P11" i="20"/>
  <c r="AA11" i="20" s="1"/>
  <c r="Z10" i="20"/>
  <c r="Y10" i="20"/>
  <c r="X10" i="20"/>
  <c r="W10" i="20"/>
  <c r="V10" i="20"/>
  <c r="U10" i="20"/>
  <c r="T10" i="20"/>
  <c r="S10" i="20"/>
  <c r="R10" i="20"/>
  <c r="AC10" i="20" s="1"/>
  <c r="AD10" i="20" s="1"/>
  <c r="P10" i="20"/>
  <c r="AA10" i="20" s="1"/>
  <c r="AB10" i="20" s="1"/>
  <c r="Z9" i="20"/>
  <c r="Y9" i="20"/>
  <c r="X9" i="20"/>
  <c r="V9" i="20"/>
  <c r="U9" i="20"/>
  <c r="T9" i="20"/>
  <c r="S9" i="20"/>
  <c r="R9" i="20"/>
  <c r="AC9" i="20" s="1"/>
  <c r="P9" i="20"/>
  <c r="AA9" i="20" s="1"/>
  <c r="AD7" i="20"/>
  <c r="AC7" i="20"/>
  <c r="AA7" i="20"/>
  <c r="Z7" i="20"/>
  <c r="Y7" i="20"/>
  <c r="X7" i="20"/>
  <c r="W7" i="20"/>
  <c r="V7" i="20"/>
  <c r="U7" i="20"/>
  <c r="T7" i="20"/>
  <c r="AC6" i="20"/>
  <c r="AA6" i="20"/>
  <c r="W6" i="20"/>
  <c r="T6" i="20"/>
  <c r="AD5" i="20"/>
  <c r="AA5" i="20"/>
  <c r="V5" i="20"/>
  <c r="E2" i="20"/>
  <c r="W1" i="20"/>
  <c r="T34" i="21" l="1"/>
  <c r="X34" i="20"/>
  <c r="U34" i="21"/>
  <c r="Y34" i="21"/>
  <c r="AD29" i="21"/>
  <c r="AD32" i="21"/>
  <c r="S33" i="21"/>
  <c r="S31" i="21"/>
  <c r="S34" i="21" s="1"/>
  <c r="O36" i="21" s="1"/>
  <c r="W34" i="21"/>
  <c r="Y34" i="20"/>
  <c r="X34" i="21"/>
  <c r="Z34" i="20"/>
  <c r="T34" i="20"/>
  <c r="U34" i="20"/>
  <c r="Z34" i="21"/>
  <c r="V34" i="20"/>
  <c r="V34" i="21"/>
  <c r="W34" i="20"/>
  <c r="AB9" i="20"/>
  <c r="AB34" i="20" s="1"/>
  <c r="S34" i="20"/>
  <c r="O36" i="20" s="1"/>
  <c r="AB34" i="21"/>
  <c r="AD9" i="21"/>
  <c r="AD34" i="21" s="1"/>
  <c r="AD9" i="20"/>
  <c r="AD34" i="20" s="1"/>
  <c r="Z36" i="20" l="1"/>
  <c r="Z37" i="20" s="1"/>
  <c r="Z36" i="21"/>
  <c r="Z37" i="21" s="1"/>
  <c r="Z11" i="7" l="1"/>
  <c r="Z11" i="18"/>
  <c r="Z11" i="19"/>
  <c r="R10" i="7"/>
  <c r="R11" i="7"/>
  <c r="R12" i="7"/>
  <c r="R13" i="7"/>
  <c r="R14" i="7"/>
  <c r="R15" i="7"/>
  <c r="R16" i="7"/>
  <c r="R17" i="7"/>
  <c r="R18" i="7"/>
  <c r="R19" i="7"/>
  <c r="R20" i="7"/>
  <c r="R21" i="7"/>
  <c r="R22" i="7"/>
  <c r="R23" i="7"/>
  <c r="R24" i="7"/>
  <c r="R25" i="7"/>
  <c r="R26" i="7"/>
  <c r="R27" i="7"/>
  <c r="R28" i="7"/>
  <c r="R29" i="7"/>
  <c r="R30" i="7"/>
  <c r="R31" i="7"/>
  <c r="R32" i="7"/>
  <c r="R33" i="7"/>
  <c r="R9" i="7"/>
  <c r="R10" i="18"/>
  <c r="R11" i="18"/>
  <c r="R12" i="18"/>
  <c r="R13" i="18"/>
  <c r="R14" i="18"/>
  <c r="R15" i="18"/>
  <c r="R16" i="18"/>
  <c r="R17" i="18"/>
  <c r="R18" i="18"/>
  <c r="R19" i="18"/>
  <c r="R20" i="18"/>
  <c r="R21" i="18"/>
  <c r="R22" i="18"/>
  <c r="R23" i="18"/>
  <c r="R24" i="18"/>
  <c r="R25" i="18"/>
  <c r="R26" i="18"/>
  <c r="R27" i="18"/>
  <c r="R28" i="18"/>
  <c r="R29" i="18"/>
  <c r="R30" i="18"/>
  <c r="R31" i="18"/>
  <c r="R32" i="18"/>
  <c r="R33" i="18"/>
  <c r="R9" i="18"/>
  <c r="R10" i="19"/>
  <c r="R11" i="19"/>
  <c r="R12" i="19"/>
  <c r="R13" i="19"/>
  <c r="R14" i="19"/>
  <c r="R15" i="19"/>
  <c r="R16" i="19"/>
  <c r="R17" i="19"/>
  <c r="R18" i="19"/>
  <c r="R19" i="19"/>
  <c r="R20" i="19"/>
  <c r="R21" i="19"/>
  <c r="R22" i="19"/>
  <c r="R23" i="19"/>
  <c r="R24" i="19"/>
  <c r="R25" i="19"/>
  <c r="R26" i="19"/>
  <c r="R27" i="19"/>
  <c r="R28" i="19"/>
  <c r="R29" i="19"/>
  <c r="R30" i="19"/>
  <c r="R31" i="19"/>
  <c r="R32" i="19"/>
  <c r="R33" i="19"/>
  <c r="R9" i="19"/>
  <c r="W1" i="7" l="1"/>
  <c r="W1" i="18"/>
  <c r="W1" i="19"/>
  <c r="L13" i="1"/>
  <c r="N13" i="1"/>
  <c r="I13" i="1"/>
  <c r="AC6" i="1"/>
  <c r="AA6" i="1"/>
  <c r="W6" i="1"/>
  <c r="T6" i="1"/>
  <c r="AD5" i="1"/>
  <c r="AA5" i="1"/>
  <c r="V5" i="1"/>
  <c r="AB12" i="1"/>
  <c r="Z12" i="1"/>
  <c r="Y12" i="1"/>
  <c r="X12" i="1"/>
  <c r="W12" i="1"/>
  <c r="V12" i="1"/>
  <c r="U12" i="1"/>
  <c r="T12" i="1"/>
  <c r="P12" i="1"/>
  <c r="AA12" i="1" s="1"/>
  <c r="AB11" i="1"/>
  <c r="Y11" i="1"/>
  <c r="X11" i="1"/>
  <c r="W11" i="1"/>
  <c r="V11" i="1"/>
  <c r="U11" i="1"/>
  <c r="T11" i="1"/>
  <c r="P11" i="1"/>
  <c r="AA11" i="1" s="1"/>
  <c r="Z10" i="1"/>
  <c r="Y10" i="1"/>
  <c r="X10" i="1"/>
  <c r="W10" i="1"/>
  <c r="V10" i="1"/>
  <c r="U10" i="1"/>
  <c r="T10" i="1"/>
  <c r="P10" i="1"/>
  <c r="AA10" i="1" s="1"/>
  <c r="AB9" i="1"/>
  <c r="Z9" i="1"/>
  <c r="Y9" i="1"/>
  <c r="X9" i="1"/>
  <c r="W9" i="1"/>
  <c r="V9" i="1"/>
  <c r="U9" i="1"/>
  <c r="T9" i="1"/>
  <c r="P9" i="1"/>
  <c r="AA9" i="1" s="1"/>
  <c r="AD7" i="1"/>
  <c r="AC7" i="1"/>
  <c r="AA7" i="1"/>
  <c r="Z7" i="1"/>
  <c r="Y7" i="1"/>
  <c r="X7" i="1"/>
  <c r="W7" i="1"/>
  <c r="V7" i="1"/>
  <c r="U7" i="1"/>
  <c r="T7" i="1"/>
  <c r="E2" i="19"/>
  <c r="E2" i="18"/>
  <c r="E2" i="7"/>
  <c r="B6" i="19"/>
  <c r="B5" i="19"/>
  <c r="B5" i="18"/>
  <c r="B6" i="18"/>
  <c r="Q34" i="19"/>
  <c r="O34" i="19"/>
  <c r="N34" i="19"/>
  <c r="M34" i="19"/>
  <c r="L34" i="19"/>
  <c r="K34" i="19"/>
  <c r="J34" i="19"/>
  <c r="I34" i="19"/>
  <c r="Z33" i="19"/>
  <c r="Y33" i="19"/>
  <c r="X33" i="19"/>
  <c r="W33" i="19"/>
  <c r="V33" i="19"/>
  <c r="U33" i="19"/>
  <c r="T33" i="19"/>
  <c r="P33" i="19"/>
  <c r="AA33" i="19" s="1"/>
  <c r="AB33" i="19" s="1"/>
  <c r="Z32" i="19"/>
  <c r="Y32" i="19"/>
  <c r="X32" i="19"/>
  <c r="W32" i="19"/>
  <c r="V32" i="19"/>
  <c r="U32" i="19"/>
  <c r="T32" i="19"/>
  <c r="P32" i="19"/>
  <c r="Z31" i="19"/>
  <c r="Y31" i="19"/>
  <c r="X31" i="19"/>
  <c r="W31" i="19"/>
  <c r="V31" i="19"/>
  <c r="U31" i="19"/>
  <c r="T31" i="19"/>
  <c r="P31" i="19"/>
  <c r="AA31" i="19" s="1"/>
  <c r="AB31" i="19" s="1"/>
  <c r="Z30" i="19"/>
  <c r="Y30" i="19"/>
  <c r="X30" i="19"/>
  <c r="W30" i="19"/>
  <c r="V30" i="19"/>
  <c r="U30" i="19"/>
  <c r="T30" i="19"/>
  <c r="P30" i="19"/>
  <c r="Z29" i="19"/>
  <c r="Y29" i="19"/>
  <c r="X29" i="19"/>
  <c r="W29" i="19"/>
  <c r="V29" i="19"/>
  <c r="U29" i="19"/>
  <c r="T29" i="19"/>
  <c r="P29" i="19"/>
  <c r="AA29" i="19" s="1"/>
  <c r="AB29" i="19" s="1"/>
  <c r="Z28" i="19"/>
  <c r="Y28" i="19"/>
  <c r="X28" i="19"/>
  <c r="W28" i="19"/>
  <c r="V28" i="19"/>
  <c r="U28" i="19"/>
  <c r="T28" i="19"/>
  <c r="P28" i="19"/>
  <c r="Z27" i="19"/>
  <c r="Y27" i="19"/>
  <c r="X27" i="19"/>
  <c r="W27" i="19"/>
  <c r="V27" i="19"/>
  <c r="U27" i="19"/>
  <c r="T27" i="19"/>
  <c r="P27" i="19"/>
  <c r="AA27" i="19" s="1"/>
  <c r="AB27" i="19" s="1"/>
  <c r="Z26" i="19"/>
  <c r="Y26" i="19"/>
  <c r="X26" i="19"/>
  <c r="W26" i="19"/>
  <c r="V26" i="19"/>
  <c r="U26" i="19"/>
  <c r="T26" i="19"/>
  <c r="P26" i="19"/>
  <c r="Z25" i="19"/>
  <c r="Y25" i="19"/>
  <c r="X25" i="19"/>
  <c r="W25" i="19"/>
  <c r="V25" i="19"/>
  <c r="U25" i="19"/>
  <c r="T25" i="19"/>
  <c r="P25" i="19"/>
  <c r="AA25" i="19" s="1"/>
  <c r="AB25" i="19" s="1"/>
  <c r="Z24" i="19"/>
  <c r="Y24" i="19"/>
  <c r="X24" i="19"/>
  <c r="W24" i="19"/>
  <c r="V24" i="19"/>
  <c r="U24" i="19"/>
  <c r="T24" i="19"/>
  <c r="P24" i="19"/>
  <c r="Z23" i="19"/>
  <c r="Y23" i="19"/>
  <c r="X23" i="19"/>
  <c r="W23" i="19"/>
  <c r="V23" i="19"/>
  <c r="U23" i="19"/>
  <c r="T23" i="19"/>
  <c r="P23" i="19"/>
  <c r="AA23" i="19" s="1"/>
  <c r="AB23" i="19" s="1"/>
  <c r="Z22" i="19"/>
  <c r="Y22" i="19"/>
  <c r="X22" i="19"/>
  <c r="W22" i="19"/>
  <c r="V22" i="19"/>
  <c r="U22" i="19"/>
  <c r="T22" i="19"/>
  <c r="P22" i="19"/>
  <c r="Z21" i="19"/>
  <c r="Y21" i="19"/>
  <c r="X21" i="19"/>
  <c r="W21" i="19"/>
  <c r="V21" i="19"/>
  <c r="U21" i="19"/>
  <c r="T21" i="19"/>
  <c r="P21" i="19"/>
  <c r="AA21" i="19" s="1"/>
  <c r="AB21" i="19" s="1"/>
  <c r="Z20" i="19"/>
  <c r="Y20" i="19"/>
  <c r="X20" i="19"/>
  <c r="W20" i="19"/>
  <c r="V20" i="19"/>
  <c r="U20" i="19"/>
  <c r="T20" i="19"/>
  <c r="P20" i="19"/>
  <c r="Z19" i="19"/>
  <c r="Y19" i="19"/>
  <c r="X19" i="19"/>
  <c r="W19" i="19"/>
  <c r="V19" i="19"/>
  <c r="U19" i="19"/>
  <c r="T19" i="19"/>
  <c r="P19" i="19"/>
  <c r="AA19" i="19" s="1"/>
  <c r="AB19" i="19" s="1"/>
  <c r="Z18" i="19"/>
  <c r="Y18" i="19"/>
  <c r="X18" i="19"/>
  <c r="W18" i="19"/>
  <c r="V18" i="19"/>
  <c r="U18" i="19"/>
  <c r="T18" i="19"/>
  <c r="P18" i="19"/>
  <c r="Z17" i="19"/>
  <c r="Y17" i="19"/>
  <c r="X17" i="19"/>
  <c r="W17" i="19"/>
  <c r="V17" i="19"/>
  <c r="U17" i="19"/>
  <c r="T17" i="19"/>
  <c r="P17" i="19"/>
  <c r="AA17" i="19" s="1"/>
  <c r="AB17" i="19" s="1"/>
  <c r="Z16" i="19"/>
  <c r="Y16" i="19"/>
  <c r="X16" i="19"/>
  <c r="W16" i="19"/>
  <c r="V16" i="19"/>
  <c r="U16" i="19"/>
  <c r="T16" i="19"/>
  <c r="P16" i="19"/>
  <c r="Z15" i="19"/>
  <c r="Y15" i="19"/>
  <c r="X15" i="19"/>
  <c r="W15" i="19"/>
  <c r="V15" i="19"/>
  <c r="U15" i="19"/>
  <c r="T15" i="19"/>
  <c r="P15" i="19"/>
  <c r="AA15" i="19" s="1"/>
  <c r="AB15" i="19" s="1"/>
  <c r="Z14" i="19"/>
  <c r="Y14" i="19"/>
  <c r="X14" i="19"/>
  <c r="W14" i="19"/>
  <c r="V14" i="19"/>
  <c r="U14" i="19"/>
  <c r="T14" i="19"/>
  <c r="P14" i="19"/>
  <c r="Z13" i="19"/>
  <c r="Y13" i="19"/>
  <c r="X13" i="19"/>
  <c r="W13" i="19"/>
  <c r="V13" i="19"/>
  <c r="U13" i="19"/>
  <c r="T13" i="19"/>
  <c r="P13" i="19"/>
  <c r="AA13" i="19" s="1"/>
  <c r="AB13" i="19" s="1"/>
  <c r="Z12" i="19"/>
  <c r="Y12" i="19"/>
  <c r="X12" i="19"/>
  <c r="W12" i="19"/>
  <c r="V12" i="19"/>
  <c r="U12" i="19"/>
  <c r="T12" i="19"/>
  <c r="P12" i="19"/>
  <c r="Y11" i="19"/>
  <c r="X11" i="19"/>
  <c r="W11" i="19"/>
  <c r="V11" i="19"/>
  <c r="U11" i="19"/>
  <c r="T11" i="19"/>
  <c r="P11" i="19"/>
  <c r="Z10" i="19"/>
  <c r="Y10" i="19"/>
  <c r="X10" i="19"/>
  <c r="W10" i="19"/>
  <c r="V10" i="19"/>
  <c r="U10" i="19"/>
  <c r="T10" i="19"/>
  <c r="P10" i="19"/>
  <c r="AA10" i="19" s="1"/>
  <c r="AB10" i="19" s="1"/>
  <c r="Z9" i="19"/>
  <c r="Y9" i="19"/>
  <c r="X9" i="19"/>
  <c r="V9" i="19"/>
  <c r="U9" i="19"/>
  <c r="T9" i="19"/>
  <c r="P9" i="19"/>
  <c r="AD7" i="19"/>
  <c r="AC7" i="19"/>
  <c r="AA7" i="19"/>
  <c r="Z7" i="19"/>
  <c r="Y7" i="19"/>
  <c r="X7" i="19"/>
  <c r="W7" i="19"/>
  <c r="V7" i="19"/>
  <c r="U7" i="19"/>
  <c r="T7" i="19"/>
  <c r="AC6" i="19"/>
  <c r="AA6" i="19"/>
  <c r="W6" i="19"/>
  <c r="T6" i="19"/>
  <c r="AD5" i="19"/>
  <c r="AA5" i="19"/>
  <c r="V5" i="19"/>
  <c r="Q34" i="18"/>
  <c r="O34" i="18"/>
  <c r="N34" i="18"/>
  <c r="M34" i="18"/>
  <c r="L34" i="18"/>
  <c r="K34" i="18"/>
  <c r="J34" i="18"/>
  <c r="I34" i="18"/>
  <c r="Z33" i="18"/>
  <c r="Y33" i="18"/>
  <c r="X33" i="18"/>
  <c r="W33" i="18"/>
  <c r="V33" i="18"/>
  <c r="U33" i="18"/>
  <c r="T33" i="18"/>
  <c r="P33" i="18"/>
  <c r="AA33" i="18" s="1"/>
  <c r="AB33" i="18" s="1"/>
  <c r="Z32" i="18"/>
  <c r="Y32" i="18"/>
  <c r="X32" i="18"/>
  <c r="W32" i="18"/>
  <c r="V32" i="18"/>
  <c r="U32" i="18"/>
  <c r="T32" i="18"/>
  <c r="P32" i="18"/>
  <c r="AA32" i="18" s="1"/>
  <c r="AB32" i="18" s="1"/>
  <c r="Z31" i="18"/>
  <c r="Y31" i="18"/>
  <c r="X31" i="18"/>
  <c r="W31" i="18"/>
  <c r="V31" i="18"/>
  <c r="U31" i="18"/>
  <c r="T31" i="18"/>
  <c r="P31" i="18"/>
  <c r="AA31" i="18" s="1"/>
  <c r="AB31" i="18" s="1"/>
  <c r="Z30" i="18"/>
  <c r="Y30" i="18"/>
  <c r="X30" i="18"/>
  <c r="W30" i="18"/>
  <c r="V30" i="18"/>
  <c r="U30" i="18"/>
  <c r="T30" i="18"/>
  <c r="P30" i="18"/>
  <c r="AA30" i="18" s="1"/>
  <c r="AB30" i="18" s="1"/>
  <c r="Z29" i="18"/>
  <c r="Y29" i="18"/>
  <c r="X29" i="18"/>
  <c r="W29" i="18"/>
  <c r="V29" i="18"/>
  <c r="U29" i="18"/>
  <c r="T29" i="18"/>
  <c r="P29" i="18"/>
  <c r="AA29" i="18" s="1"/>
  <c r="AB29" i="18" s="1"/>
  <c r="Z28" i="18"/>
  <c r="Y28" i="18"/>
  <c r="X28" i="18"/>
  <c r="W28" i="18"/>
  <c r="V28" i="18"/>
  <c r="U28" i="18"/>
  <c r="T28" i="18"/>
  <c r="P28" i="18"/>
  <c r="AA28" i="18" s="1"/>
  <c r="AB28" i="18" s="1"/>
  <c r="Z27" i="18"/>
  <c r="Y27" i="18"/>
  <c r="X27" i="18"/>
  <c r="W27" i="18"/>
  <c r="V27" i="18"/>
  <c r="U27" i="18"/>
  <c r="T27" i="18"/>
  <c r="P27" i="18"/>
  <c r="AA27" i="18" s="1"/>
  <c r="AB27" i="18" s="1"/>
  <c r="Z26" i="18"/>
  <c r="Y26" i="18"/>
  <c r="X26" i="18"/>
  <c r="W26" i="18"/>
  <c r="V26" i="18"/>
  <c r="U26" i="18"/>
  <c r="T26" i="18"/>
  <c r="P26" i="18"/>
  <c r="AA26" i="18" s="1"/>
  <c r="AB26" i="18" s="1"/>
  <c r="Z25" i="18"/>
  <c r="Y25" i="18"/>
  <c r="X25" i="18"/>
  <c r="W25" i="18"/>
  <c r="V25" i="18"/>
  <c r="U25" i="18"/>
  <c r="T25" i="18"/>
  <c r="P25" i="18"/>
  <c r="AA25" i="18" s="1"/>
  <c r="AB25" i="18" s="1"/>
  <c r="Z24" i="18"/>
  <c r="Y24" i="18"/>
  <c r="X24" i="18"/>
  <c r="W24" i="18"/>
  <c r="V24" i="18"/>
  <c r="U24" i="18"/>
  <c r="T24" i="18"/>
  <c r="P24" i="18"/>
  <c r="AA24" i="18" s="1"/>
  <c r="AB24" i="18" s="1"/>
  <c r="Z23" i="18"/>
  <c r="Y23" i="18"/>
  <c r="X23" i="18"/>
  <c r="W23" i="18"/>
  <c r="V23" i="18"/>
  <c r="U23" i="18"/>
  <c r="T23" i="18"/>
  <c r="P23" i="18"/>
  <c r="AA23" i="18" s="1"/>
  <c r="AB23" i="18" s="1"/>
  <c r="Z22" i="18"/>
  <c r="Y22" i="18"/>
  <c r="X22" i="18"/>
  <c r="W22" i="18"/>
  <c r="V22" i="18"/>
  <c r="U22" i="18"/>
  <c r="T22" i="18"/>
  <c r="P22" i="18"/>
  <c r="AA22" i="18" s="1"/>
  <c r="AB22" i="18" s="1"/>
  <c r="Z21" i="18"/>
  <c r="Y21" i="18"/>
  <c r="X21" i="18"/>
  <c r="W21" i="18"/>
  <c r="V21" i="18"/>
  <c r="U21" i="18"/>
  <c r="T21" i="18"/>
  <c r="P21" i="18"/>
  <c r="AA21" i="18" s="1"/>
  <c r="AB21" i="18" s="1"/>
  <c r="Z20" i="18"/>
  <c r="Y20" i="18"/>
  <c r="X20" i="18"/>
  <c r="W20" i="18"/>
  <c r="V20" i="18"/>
  <c r="U20" i="18"/>
  <c r="T20" i="18"/>
  <c r="P20" i="18"/>
  <c r="AA20" i="18" s="1"/>
  <c r="AB20" i="18" s="1"/>
  <c r="Z19" i="18"/>
  <c r="Y19" i="18"/>
  <c r="X19" i="18"/>
  <c r="W19" i="18"/>
  <c r="V19" i="18"/>
  <c r="U19" i="18"/>
  <c r="T19" i="18"/>
  <c r="P19" i="18"/>
  <c r="AA19" i="18" s="1"/>
  <c r="AB19" i="18" s="1"/>
  <c r="Z18" i="18"/>
  <c r="Y18" i="18"/>
  <c r="X18" i="18"/>
  <c r="W18" i="18"/>
  <c r="V18" i="18"/>
  <c r="U18" i="18"/>
  <c r="T18" i="18"/>
  <c r="P18" i="18"/>
  <c r="AA18" i="18" s="1"/>
  <c r="AB18" i="18" s="1"/>
  <c r="Z17" i="18"/>
  <c r="Y17" i="18"/>
  <c r="X17" i="18"/>
  <c r="W17" i="18"/>
  <c r="V17" i="18"/>
  <c r="U17" i="18"/>
  <c r="T17" i="18"/>
  <c r="P17" i="18"/>
  <c r="AA17" i="18" s="1"/>
  <c r="AB17" i="18" s="1"/>
  <c r="Z16" i="18"/>
  <c r="Y16" i="18"/>
  <c r="X16" i="18"/>
  <c r="W16" i="18"/>
  <c r="V16" i="18"/>
  <c r="U16" i="18"/>
  <c r="T16" i="18"/>
  <c r="P16" i="18"/>
  <c r="AA16" i="18" s="1"/>
  <c r="AB16" i="18" s="1"/>
  <c r="Z15" i="18"/>
  <c r="Y15" i="18"/>
  <c r="X15" i="18"/>
  <c r="W15" i="18"/>
  <c r="V15" i="18"/>
  <c r="U15" i="18"/>
  <c r="T15" i="18"/>
  <c r="P15" i="18"/>
  <c r="AA15" i="18" s="1"/>
  <c r="AB15" i="18" s="1"/>
  <c r="Z14" i="18"/>
  <c r="Y14" i="18"/>
  <c r="X14" i="18"/>
  <c r="W14" i="18"/>
  <c r="V14" i="18"/>
  <c r="U14" i="18"/>
  <c r="T14" i="18"/>
  <c r="P14" i="18"/>
  <c r="AA14" i="18" s="1"/>
  <c r="AB14" i="18" s="1"/>
  <c r="Z13" i="18"/>
  <c r="Y13" i="18"/>
  <c r="X13" i="18"/>
  <c r="W13" i="18"/>
  <c r="V13" i="18"/>
  <c r="U13" i="18"/>
  <c r="T13" i="18"/>
  <c r="P13" i="18"/>
  <c r="AA13" i="18" s="1"/>
  <c r="AB13" i="18" s="1"/>
  <c r="Z12" i="18"/>
  <c r="Y12" i="18"/>
  <c r="X12" i="18"/>
  <c r="W12" i="18"/>
  <c r="V12" i="18"/>
  <c r="U12" i="18"/>
  <c r="T12" i="18"/>
  <c r="P12" i="18"/>
  <c r="AA12" i="18" s="1"/>
  <c r="AB12" i="18" s="1"/>
  <c r="Y11" i="18"/>
  <c r="X11" i="18"/>
  <c r="W11" i="18"/>
  <c r="V11" i="18"/>
  <c r="U11" i="18"/>
  <c r="T11" i="18"/>
  <c r="P11" i="18"/>
  <c r="AA11" i="18" s="1"/>
  <c r="AB11" i="18" s="1"/>
  <c r="Z10" i="18"/>
  <c r="Y10" i="18"/>
  <c r="X10" i="18"/>
  <c r="W10" i="18"/>
  <c r="V10" i="18"/>
  <c r="U10" i="18"/>
  <c r="T10" i="18"/>
  <c r="P10" i="18"/>
  <c r="AA10" i="18" s="1"/>
  <c r="AB10" i="18" s="1"/>
  <c r="Z9" i="18"/>
  <c r="Y9" i="18"/>
  <c r="X9" i="18"/>
  <c r="V9" i="18"/>
  <c r="U9" i="18"/>
  <c r="T9" i="18"/>
  <c r="P9" i="18"/>
  <c r="AA9" i="18" s="1"/>
  <c r="AD7" i="18"/>
  <c r="AC7" i="18"/>
  <c r="AA7" i="18"/>
  <c r="Z7" i="18"/>
  <c r="Y7" i="18"/>
  <c r="X7" i="18"/>
  <c r="W7" i="18"/>
  <c r="V7" i="18"/>
  <c r="U7" i="18"/>
  <c r="T7" i="18"/>
  <c r="AC6" i="18"/>
  <c r="AA6" i="18"/>
  <c r="W6" i="18"/>
  <c r="T6" i="18"/>
  <c r="AD5" i="18"/>
  <c r="AA5" i="18"/>
  <c r="V5" i="18"/>
  <c r="AC11" i="7"/>
  <c r="AD11" i="7" s="1"/>
  <c r="AC15" i="7"/>
  <c r="AC18" i="7"/>
  <c r="AD18" i="7" s="1"/>
  <c r="AC23" i="7"/>
  <c r="AC26" i="7"/>
  <c r="AD26" i="7" s="1"/>
  <c r="AC31" i="7"/>
  <c r="B5" i="7"/>
  <c r="B6" i="7"/>
  <c r="Q34" i="7"/>
  <c r="O34" i="7"/>
  <c r="N34" i="7"/>
  <c r="M34" i="7"/>
  <c r="L34" i="7"/>
  <c r="K34" i="7"/>
  <c r="J34" i="7"/>
  <c r="I34" i="7"/>
  <c r="Z33" i="7"/>
  <c r="Y33" i="7"/>
  <c r="X33" i="7"/>
  <c r="W33" i="7"/>
  <c r="V33" i="7"/>
  <c r="U33" i="7"/>
  <c r="T33" i="7"/>
  <c r="AC33" i="7"/>
  <c r="P33" i="7"/>
  <c r="AA33" i="7" s="1"/>
  <c r="AB33" i="7" s="1"/>
  <c r="AC32" i="7"/>
  <c r="AD32" i="7" s="1"/>
  <c r="Z32" i="7"/>
  <c r="Y32" i="7"/>
  <c r="X32" i="7"/>
  <c r="W32" i="7"/>
  <c r="V32" i="7"/>
  <c r="U32" i="7"/>
  <c r="T32" i="7"/>
  <c r="P32" i="7"/>
  <c r="AA32" i="7" s="1"/>
  <c r="AB32" i="7" s="1"/>
  <c r="Z31" i="7"/>
  <c r="Y31" i="7"/>
  <c r="X31" i="7"/>
  <c r="W31" i="7"/>
  <c r="V31" i="7"/>
  <c r="U31" i="7"/>
  <c r="T31" i="7"/>
  <c r="P31" i="7"/>
  <c r="AA31" i="7" s="1"/>
  <c r="AB31" i="7" s="1"/>
  <c r="Z30" i="7"/>
  <c r="Y30" i="7"/>
  <c r="X30" i="7"/>
  <c r="W30" i="7"/>
  <c r="V30" i="7"/>
  <c r="U30" i="7"/>
  <c r="T30" i="7"/>
  <c r="AC30" i="7"/>
  <c r="AD30" i="7" s="1"/>
  <c r="P30" i="7"/>
  <c r="AA30" i="7" s="1"/>
  <c r="AB30" i="7" s="1"/>
  <c r="Z29" i="7"/>
  <c r="Y29" i="7"/>
  <c r="X29" i="7"/>
  <c r="W29" i="7"/>
  <c r="V29" i="7"/>
  <c r="U29" i="7"/>
  <c r="T29" i="7"/>
  <c r="AC29" i="7"/>
  <c r="AD29" i="7" s="1"/>
  <c r="P29" i="7"/>
  <c r="AA29" i="7" s="1"/>
  <c r="AB29" i="7" s="1"/>
  <c r="AC28" i="7"/>
  <c r="AD28" i="7" s="1"/>
  <c r="Z28" i="7"/>
  <c r="Y28" i="7"/>
  <c r="X28" i="7"/>
  <c r="W28" i="7"/>
  <c r="V28" i="7"/>
  <c r="U28" i="7"/>
  <c r="T28" i="7"/>
  <c r="P28" i="7"/>
  <c r="AA28" i="7" s="1"/>
  <c r="AB28" i="7" s="1"/>
  <c r="AC27" i="7"/>
  <c r="Z27" i="7"/>
  <c r="Y27" i="7"/>
  <c r="X27" i="7"/>
  <c r="W27" i="7"/>
  <c r="V27" i="7"/>
  <c r="U27" i="7"/>
  <c r="T27" i="7"/>
  <c r="P27" i="7"/>
  <c r="AA27" i="7" s="1"/>
  <c r="AB27" i="7" s="1"/>
  <c r="Z26" i="7"/>
  <c r="Y26" i="7"/>
  <c r="X26" i="7"/>
  <c r="W26" i="7"/>
  <c r="V26" i="7"/>
  <c r="U26" i="7"/>
  <c r="T26" i="7"/>
  <c r="P26" i="7"/>
  <c r="AA26" i="7" s="1"/>
  <c r="AB26" i="7" s="1"/>
  <c r="Z25" i="7"/>
  <c r="Y25" i="7"/>
  <c r="X25" i="7"/>
  <c r="W25" i="7"/>
  <c r="V25" i="7"/>
  <c r="U25" i="7"/>
  <c r="T25" i="7"/>
  <c r="AC25" i="7"/>
  <c r="P25" i="7"/>
  <c r="AA25" i="7" s="1"/>
  <c r="AB25" i="7" s="1"/>
  <c r="AC24" i="7"/>
  <c r="AD24" i="7" s="1"/>
  <c r="Z24" i="7"/>
  <c r="Y24" i="7"/>
  <c r="X24" i="7"/>
  <c r="W24" i="7"/>
  <c r="V24" i="7"/>
  <c r="U24" i="7"/>
  <c r="T24" i="7"/>
  <c r="P24" i="7"/>
  <c r="AA24" i="7" s="1"/>
  <c r="AB24" i="7" s="1"/>
  <c r="Z23" i="7"/>
  <c r="Y23" i="7"/>
  <c r="X23" i="7"/>
  <c r="W23" i="7"/>
  <c r="V23" i="7"/>
  <c r="U23" i="7"/>
  <c r="T23" i="7"/>
  <c r="P23" i="7"/>
  <c r="AA23" i="7" s="1"/>
  <c r="AB23" i="7" s="1"/>
  <c r="Z22" i="7"/>
  <c r="Y22" i="7"/>
  <c r="X22" i="7"/>
  <c r="W22" i="7"/>
  <c r="V22" i="7"/>
  <c r="U22" i="7"/>
  <c r="T22" i="7"/>
  <c r="AC22" i="7"/>
  <c r="AD22" i="7" s="1"/>
  <c r="P22" i="7"/>
  <c r="AA22" i="7" s="1"/>
  <c r="AB22" i="7" s="1"/>
  <c r="Z21" i="7"/>
  <c r="Y21" i="7"/>
  <c r="X21" i="7"/>
  <c r="W21" i="7"/>
  <c r="V21" i="7"/>
  <c r="U21" i="7"/>
  <c r="T21" i="7"/>
  <c r="AC21" i="7"/>
  <c r="AD21" i="7" s="1"/>
  <c r="P21" i="7"/>
  <c r="AA21" i="7" s="1"/>
  <c r="AB21" i="7" s="1"/>
  <c r="AC20" i="7"/>
  <c r="AD20" i="7" s="1"/>
  <c r="Z20" i="7"/>
  <c r="Y20" i="7"/>
  <c r="X20" i="7"/>
  <c r="W20" i="7"/>
  <c r="V20" i="7"/>
  <c r="U20" i="7"/>
  <c r="T20" i="7"/>
  <c r="P20" i="7"/>
  <c r="AA20" i="7" s="1"/>
  <c r="AB20" i="7" s="1"/>
  <c r="AC19" i="7"/>
  <c r="AD19" i="7" s="1"/>
  <c r="Z19" i="7"/>
  <c r="Y19" i="7"/>
  <c r="X19" i="7"/>
  <c r="W19" i="7"/>
  <c r="V19" i="7"/>
  <c r="U19" i="7"/>
  <c r="T19" i="7"/>
  <c r="P19" i="7"/>
  <c r="AA19" i="7" s="1"/>
  <c r="AB19" i="7" s="1"/>
  <c r="Z18" i="7"/>
  <c r="Y18" i="7"/>
  <c r="X18" i="7"/>
  <c r="W18" i="7"/>
  <c r="V18" i="7"/>
  <c r="U18" i="7"/>
  <c r="T18" i="7"/>
  <c r="P18" i="7"/>
  <c r="AA18" i="7" s="1"/>
  <c r="AB18" i="7" s="1"/>
  <c r="Z17" i="7"/>
  <c r="Y17" i="7"/>
  <c r="X17" i="7"/>
  <c r="W17" i="7"/>
  <c r="V17" i="7"/>
  <c r="U17" i="7"/>
  <c r="T17" i="7"/>
  <c r="AC17" i="7"/>
  <c r="AD17" i="7" s="1"/>
  <c r="P17" i="7"/>
  <c r="AA17" i="7" s="1"/>
  <c r="AB17" i="7" s="1"/>
  <c r="AC16" i="7"/>
  <c r="AD16" i="7" s="1"/>
  <c r="Z16" i="7"/>
  <c r="Y16" i="7"/>
  <c r="X16" i="7"/>
  <c r="W16" i="7"/>
  <c r="V16" i="7"/>
  <c r="U16" i="7"/>
  <c r="T16" i="7"/>
  <c r="P16" i="7"/>
  <c r="AA16" i="7" s="1"/>
  <c r="AB16" i="7" s="1"/>
  <c r="Z15" i="7"/>
  <c r="Y15" i="7"/>
  <c r="X15" i="7"/>
  <c r="W15" i="7"/>
  <c r="V15" i="7"/>
  <c r="U15" i="7"/>
  <c r="T15" i="7"/>
  <c r="P15" i="7"/>
  <c r="AA15" i="7" s="1"/>
  <c r="AB15" i="7" s="1"/>
  <c r="Z14" i="7"/>
  <c r="Y14" i="7"/>
  <c r="X14" i="7"/>
  <c r="W14" i="7"/>
  <c r="V14" i="7"/>
  <c r="U14" i="7"/>
  <c r="T14" i="7"/>
  <c r="AC14" i="7"/>
  <c r="AD14" i="7" s="1"/>
  <c r="P14" i="7"/>
  <c r="AA14" i="7" s="1"/>
  <c r="AB14" i="7" s="1"/>
  <c r="Z13" i="7"/>
  <c r="Y13" i="7"/>
  <c r="X13" i="7"/>
  <c r="W13" i="7"/>
  <c r="V13" i="7"/>
  <c r="U13" i="7"/>
  <c r="T13" i="7"/>
  <c r="AC13" i="7"/>
  <c r="AD13" i="7" s="1"/>
  <c r="P13" i="7"/>
  <c r="AA13" i="7" s="1"/>
  <c r="AB13" i="7" s="1"/>
  <c r="AC12" i="7"/>
  <c r="AD12" i="7" s="1"/>
  <c r="Z12" i="7"/>
  <c r="Y12" i="7"/>
  <c r="X12" i="7"/>
  <c r="W12" i="7"/>
  <c r="V12" i="7"/>
  <c r="U12" i="7"/>
  <c r="T12" i="7"/>
  <c r="P12" i="7"/>
  <c r="AA12" i="7" s="1"/>
  <c r="AB12" i="7" s="1"/>
  <c r="Y11" i="7"/>
  <c r="X11" i="7"/>
  <c r="W11" i="7"/>
  <c r="V11" i="7"/>
  <c r="U11" i="7"/>
  <c r="T11" i="7"/>
  <c r="P11" i="7"/>
  <c r="AA11" i="7" s="1"/>
  <c r="AB11" i="7" s="1"/>
  <c r="AC10" i="7"/>
  <c r="AD10" i="7" s="1"/>
  <c r="Z10" i="7"/>
  <c r="Y10" i="7"/>
  <c r="X10" i="7"/>
  <c r="W10" i="7"/>
  <c r="V10" i="7"/>
  <c r="U10" i="7"/>
  <c r="T10" i="7"/>
  <c r="P10" i="7"/>
  <c r="AA10" i="7" s="1"/>
  <c r="AB10" i="7" s="1"/>
  <c r="Z9" i="7"/>
  <c r="Y9" i="7"/>
  <c r="X9" i="7"/>
  <c r="W9" i="7"/>
  <c r="V9" i="7"/>
  <c r="U9" i="7"/>
  <c r="T9" i="7"/>
  <c r="P9" i="7"/>
  <c r="AD7" i="7"/>
  <c r="AC7" i="7"/>
  <c r="AA7" i="7"/>
  <c r="Z7" i="7"/>
  <c r="Y7" i="7"/>
  <c r="X7" i="7"/>
  <c r="W7" i="7"/>
  <c r="V7" i="7"/>
  <c r="U7" i="7"/>
  <c r="T7" i="7"/>
  <c r="AC6" i="7"/>
  <c r="AA6" i="7"/>
  <c r="W6" i="7"/>
  <c r="T6" i="7"/>
  <c r="AD5" i="7"/>
  <c r="AA5" i="7"/>
  <c r="V5" i="7"/>
  <c r="X34" i="7" l="1"/>
  <c r="V34" i="7"/>
  <c r="T34" i="18"/>
  <c r="Z34" i="19"/>
  <c r="AD25" i="7"/>
  <c r="AD27" i="7"/>
  <c r="AD23" i="7"/>
  <c r="S10" i="18"/>
  <c r="S16" i="18"/>
  <c r="S22" i="18"/>
  <c r="S9" i="18"/>
  <c r="S29" i="18"/>
  <c r="S11" i="18"/>
  <c r="S12" i="18"/>
  <c r="S18" i="18"/>
  <c r="S24" i="18"/>
  <c r="S30" i="18"/>
  <c r="S20" i="18"/>
  <c r="S32" i="18"/>
  <c r="S15" i="18"/>
  <c r="S27" i="18"/>
  <c r="S17" i="18"/>
  <c r="S13" i="18"/>
  <c r="S19" i="18"/>
  <c r="S25" i="18"/>
  <c r="S31" i="18"/>
  <c r="S14" i="18"/>
  <c r="S26" i="18"/>
  <c r="S21" i="18"/>
  <c r="S33" i="18"/>
  <c r="S28" i="18"/>
  <c r="S23" i="18"/>
  <c r="S12" i="7"/>
  <c r="S18" i="7"/>
  <c r="S24" i="7"/>
  <c r="S30" i="7"/>
  <c r="S31" i="7"/>
  <c r="S13" i="7"/>
  <c r="S14" i="7"/>
  <c r="S20" i="7"/>
  <c r="S26" i="7"/>
  <c r="S32" i="7"/>
  <c r="S16" i="7"/>
  <c r="S9" i="7"/>
  <c r="S11" i="7"/>
  <c r="S23" i="7"/>
  <c r="S19" i="7"/>
  <c r="S15" i="7"/>
  <c r="S21" i="7"/>
  <c r="S27" i="7"/>
  <c r="S33" i="7"/>
  <c r="S10" i="7"/>
  <c r="S22" i="7"/>
  <c r="S28" i="7"/>
  <c r="S17" i="7"/>
  <c r="S29" i="7"/>
  <c r="S25" i="7"/>
  <c r="AD15" i="7"/>
  <c r="AD33" i="7"/>
  <c r="AD31" i="7"/>
  <c r="S26" i="19"/>
  <c r="S33" i="19"/>
  <c r="S10" i="19"/>
  <c r="S16" i="19"/>
  <c r="S22" i="19"/>
  <c r="S28" i="19"/>
  <c r="S9" i="19"/>
  <c r="S18" i="19"/>
  <c r="S19" i="19"/>
  <c r="S31" i="19"/>
  <c r="S14" i="19"/>
  <c r="S20" i="19"/>
  <c r="S21" i="19"/>
  <c r="S11" i="19"/>
  <c r="S17" i="19"/>
  <c r="S23" i="19"/>
  <c r="S29" i="19"/>
  <c r="S12" i="19"/>
  <c r="S24" i="19"/>
  <c r="S30" i="19"/>
  <c r="S13" i="19"/>
  <c r="S25" i="19"/>
  <c r="S32" i="19"/>
  <c r="S27" i="19"/>
  <c r="S15" i="19"/>
  <c r="Y34" i="7"/>
  <c r="U34" i="18"/>
  <c r="W34" i="19"/>
  <c r="X34" i="19"/>
  <c r="V34" i="19"/>
  <c r="T34" i="7"/>
  <c r="U34" i="7"/>
  <c r="W34" i="18"/>
  <c r="Z34" i="18"/>
  <c r="Y34" i="19"/>
  <c r="X34" i="18"/>
  <c r="T34" i="19"/>
  <c r="W34" i="7"/>
  <c r="Y34" i="18"/>
  <c r="V34" i="18"/>
  <c r="U34" i="19"/>
  <c r="AB9" i="18"/>
  <c r="AB34" i="18" s="1"/>
  <c r="AA11" i="19"/>
  <c r="AB11" i="19" s="1"/>
  <c r="AA12" i="19"/>
  <c r="AB12" i="19" s="1"/>
  <c r="AA14" i="19"/>
  <c r="AB14" i="19" s="1"/>
  <c r="AA16" i="19"/>
  <c r="AB16" i="19" s="1"/>
  <c r="AA18" i="19"/>
  <c r="AB18" i="19" s="1"/>
  <c r="AA20" i="19"/>
  <c r="AB20" i="19" s="1"/>
  <c r="AA22" i="19"/>
  <c r="AB22" i="19" s="1"/>
  <c r="AA24" i="19"/>
  <c r="AB24" i="19" s="1"/>
  <c r="AA26" i="19"/>
  <c r="AB26" i="19" s="1"/>
  <c r="AA28" i="19"/>
  <c r="AB28" i="19" s="1"/>
  <c r="AA30" i="19"/>
  <c r="AB30" i="19" s="1"/>
  <c r="AA32" i="19"/>
  <c r="AB32" i="19" s="1"/>
  <c r="Z34" i="7"/>
  <c r="AA9" i="19"/>
  <c r="AB9" i="19" s="1"/>
  <c r="R10" i="1"/>
  <c r="R11" i="1"/>
  <c r="AD11" i="1" s="1"/>
  <c r="R12" i="1"/>
  <c r="AD12" i="1" s="1"/>
  <c r="AC11" i="1"/>
  <c r="R9" i="1"/>
  <c r="AC9" i="19"/>
  <c r="AD9" i="19" s="1"/>
  <c r="AC14" i="19"/>
  <c r="AD14" i="19" s="1"/>
  <c r="AC18" i="19"/>
  <c r="AD18" i="19" s="1"/>
  <c r="AC22" i="19"/>
  <c r="AD22" i="19" s="1"/>
  <c r="AC26" i="19"/>
  <c r="AD26" i="19" s="1"/>
  <c r="AC30" i="19"/>
  <c r="AD30" i="19" s="1"/>
  <c r="AC9" i="18"/>
  <c r="AD9" i="18" s="1"/>
  <c r="AC14" i="18"/>
  <c r="AD14" i="18" s="1"/>
  <c r="AC18" i="18"/>
  <c r="AD18" i="18" s="1"/>
  <c r="AC22" i="18"/>
  <c r="AD22" i="18" s="1"/>
  <c r="AC26" i="18"/>
  <c r="AD26" i="18" s="1"/>
  <c r="AC30" i="18"/>
  <c r="AD30" i="18" s="1"/>
  <c r="AA9" i="7"/>
  <c r="S34" i="19" l="1"/>
  <c r="O36" i="19" s="1"/>
  <c r="S34" i="18"/>
  <c r="O36" i="18" s="1"/>
  <c r="AB34" i="19"/>
  <c r="AC32" i="19"/>
  <c r="AD32" i="19" s="1"/>
  <c r="AC28" i="19"/>
  <c r="AD28" i="19" s="1"/>
  <c r="AC24" i="19"/>
  <c r="AD24" i="19" s="1"/>
  <c r="AC20" i="19"/>
  <c r="AD20" i="19" s="1"/>
  <c r="AC16" i="19"/>
  <c r="AD16" i="19" s="1"/>
  <c r="AC12" i="19"/>
  <c r="AD12" i="19" s="1"/>
  <c r="AC11" i="19"/>
  <c r="AD11" i="19" s="1"/>
  <c r="S34" i="7"/>
  <c r="O36" i="7" s="1"/>
  <c r="AB9" i="7"/>
  <c r="AB34" i="7" s="1"/>
  <c r="AC10" i="1"/>
  <c r="AC12" i="1"/>
  <c r="AC9" i="1"/>
  <c r="AD9" i="1"/>
  <c r="AC29" i="19"/>
  <c r="AD29" i="19" s="1"/>
  <c r="AC13" i="19"/>
  <c r="AD13" i="19" s="1"/>
  <c r="AC27" i="19"/>
  <c r="AD27" i="19" s="1"/>
  <c r="AC10" i="19"/>
  <c r="AD10" i="19" s="1"/>
  <c r="AC25" i="19"/>
  <c r="AD25" i="19" s="1"/>
  <c r="AC23" i="19"/>
  <c r="AD23" i="19" s="1"/>
  <c r="AC21" i="19"/>
  <c r="AD21" i="19" s="1"/>
  <c r="AC19" i="19"/>
  <c r="AD19" i="19" s="1"/>
  <c r="AC33" i="19"/>
  <c r="AD33" i="19" s="1"/>
  <c r="AC17" i="19"/>
  <c r="AD17" i="19" s="1"/>
  <c r="AC31" i="19"/>
  <c r="AD31" i="19" s="1"/>
  <c r="AC15" i="19"/>
  <c r="AC29" i="18"/>
  <c r="AD29" i="18" s="1"/>
  <c r="AC13" i="18"/>
  <c r="AD13" i="18" s="1"/>
  <c r="AC10" i="18"/>
  <c r="AD10" i="18" s="1"/>
  <c r="AC28" i="18"/>
  <c r="AD28" i="18" s="1"/>
  <c r="AC20" i="18"/>
  <c r="AD20" i="18" s="1"/>
  <c r="AC12" i="18"/>
  <c r="AD12" i="18" s="1"/>
  <c r="AC27" i="18"/>
  <c r="AD27" i="18" s="1"/>
  <c r="AC25" i="18"/>
  <c r="AD25" i="18" s="1"/>
  <c r="AC23" i="18"/>
  <c r="AD23" i="18" s="1"/>
  <c r="AC11" i="18"/>
  <c r="AD11" i="18" s="1"/>
  <c r="AC21" i="18"/>
  <c r="AD21" i="18" s="1"/>
  <c r="AC19" i="18"/>
  <c r="AD19" i="18" s="1"/>
  <c r="AC32" i="18"/>
  <c r="AD32" i="18" s="1"/>
  <c r="AC24" i="18"/>
  <c r="AD24" i="18" s="1"/>
  <c r="AC16" i="18"/>
  <c r="AD16" i="18" s="1"/>
  <c r="AC33" i="18"/>
  <c r="AD33" i="18" s="1"/>
  <c r="AC17" i="18"/>
  <c r="AD17" i="18" s="1"/>
  <c r="AC15" i="18"/>
  <c r="AD15" i="18" s="1"/>
  <c r="AC31" i="18"/>
  <c r="AD31" i="18" s="1"/>
  <c r="AC9" i="7"/>
  <c r="M37" i="6" l="1"/>
  <c r="AD9" i="7"/>
  <c r="AD34" i="7" s="1"/>
  <c r="Z36" i="7" s="1"/>
  <c r="AD15" i="19"/>
  <c r="AD34" i="19" s="1"/>
  <c r="Z36" i="19" s="1"/>
  <c r="AD34" i="18"/>
  <c r="Z36" i="18" s="1"/>
  <c r="Z37" i="18" s="1"/>
  <c r="Z37" i="7" l="1"/>
  <c r="V37" i="6"/>
  <c r="Z37" i="19"/>
  <c r="W11" i="6" l="1"/>
  <c r="W10" i="6"/>
  <c r="J36" i="6" l="1"/>
  <c r="W11" i="5" l="1"/>
  <c r="W10" i="5"/>
  <c r="Y1" i="1"/>
  <c r="E2" i="1" l="1"/>
  <c r="V36" i="6" l="1"/>
  <c r="AE37" i="6"/>
  <c r="AE36" i="6" s="1"/>
  <c r="B6" i="1" l="1"/>
  <c r="B5" i="1"/>
  <c r="AB10" i="1" l="1"/>
  <c r="AD10" i="1"/>
  <c r="M37" i="5"/>
  <c r="J36" i="5" s="1"/>
  <c r="Z16" i="1" l="1"/>
  <c r="V37" i="5" l="1"/>
  <c r="V36" i="5" s="1"/>
  <c r="AE37" i="5" l="1"/>
  <c r="AE36" i="5" s="1"/>
</calcChain>
</file>

<file path=xl/sharedStrings.xml><?xml version="1.0" encoding="utf-8"?>
<sst xmlns="http://schemas.openxmlformats.org/spreadsheetml/2006/main" count="745" uniqueCount="183">
  <si>
    <t>4．その他参考となる事項</t>
  </si>
  <si>
    <t>実施した補助対象事業の費目：</t>
    <phoneticPr fontId="7"/>
  </si>
  <si>
    <t>ネットワーク構築支援費</t>
  </si>
  <si>
    <r>
      <rPr>
        <b/>
        <sz val="9"/>
        <color rgb="FFFF0000"/>
        <rFont val="游ゴシック"/>
        <family val="3"/>
        <charset val="128"/>
      </rPr>
      <t>見本</t>
    </r>
    <r>
      <rPr>
        <b/>
        <sz val="9"/>
        <rFont val="游ゴシック"/>
        <family val="3"/>
        <charset val="128"/>
      </rPr>
      <t xml:space="preserve"> 出張等実績報告書&lt;公共交通機関を使用した場合&gt;</t>
    </r>
    <rPh sb="0" eb="2">
      <t>ミホン</t>
    </rPh>
    <rPh sb="3" eb="5">
      <t>シュッチョウ</t>
    </rPh>
    <rPh sb="5" eb="6">
      <t>トウ</t>
    </rPh>
    <rPh sb="6" eb="8">
      <t>ジッセキ</t>
    </rPh>
    <rPh sb="8" eb="11">
      <t>ホウコクショ</t>
    </rPh>
    <rPh sb="12" eb="14">
      <t>コウキョウ</t>
    </rPh>
    <phoneticPr fontId="5"/>
  </si>
  <si>
    <t>社会福祉法人国交会自動車苑
千代田リハビリテーションセンター</t>
    <rPh sb="0" eb="9">
      <t>シャカイフクシホウジンコッコウカイ</t>
    </rPh>
    <rPh sb="9" eb="12">
      <t>ジドウシャ</t>
    </rPh>
    <rPh sb="12" eb="13">
      <t>エン</t>
    </rPh>
    <phoneticPr fontId="5"/>
  </si>
  <si>
    <t>理事長　国土　太郎</t>
    <phoneticPr fontId="5"/>
  </si>
  <si>
    <t>１．出張等の概要</t>
    <rPh sb="2" eb="4">
      <t>シュッチョウ</t>
    </rPh>
    <phoneticPr fontId="5"/>
  </si>
  <si>
    <t>①</t>
    <phoneticPr fontId="6"/>
  </si>
  <si>
    <t>出張日時</t>
  </si>
  <si>
    <t>：</t>
    <phoneticPr fontId="5"/>
  </si>
  <si>
    <t>　</t>
    <phoneticPr fontId="5"/>
  </si>
  <si>
    <t>②</t>
    <phoneticPr fontId="6"/>
  </si>
  <si>
    <t>出張先</t>
  </si>
  <si>
    <t>（施設名）</t>
    <rPh sb="1" eb="2">
      <t>シ</t>
    </rPh>
    <rPh sb="2" eb="3">
      <t>セツ</t>
    </rPh>
    <rPh sb="3" eb="4">
      <t>メイ</t>
    </rPh>
    <phoneticPr fontId="6"/>
  </si>
  <si>
    <t>〇〇町役場</t>
    <rPh sb="2" eb="5">
      <t>マチヤクバ</t>
    </rPh>
    <phoneticPr fontId="5"/>
  </si>
  <si>
    <t>（住所）</t>
    <rPh sb="1" eb="2">
      <t>ジュウ</t>
    </rPh>
    <rPh sb="2" eb="3">
      <t>ジョ</t>
    </rPh>
    <phoneticPr fontId="6"/>
  </si>
  <si>
    <t>〇〇県〇〇市〇〇町1-5-5</t>
    <rPh sb="2" eb="3">
      <t>ケン</t>
    </rPh>
    <rPh sb="5" eb="6">
      <t>シ</t>
    </rPh>
    <rPh sb="8" eb="9">
      <t>チョウ</t>
    </rPh>
    <phoneticPr fontId="5"/>
  </si>
  <si>
    <t>③</t>
    <phoneticPr fontId="6"/>
  </si>
  <si>
    <t>出張者（役職、氏名）</t>
  </si>
  <si>
    <t>（役職A）</t>
    <rPh sb="1" eb="3">
      <t>ヤクショク</t>
    </rPh>
    <phoneticPr fontId="6"/>
  </si>
  <si>
    <t>各種療法士</t>
    <rPh sb="0" eb="2">
      <t>カクシュ</t>
    </rPh>
    <rPh sb="2" eb="5">
      <t>リョウホウシ</t>
    </rPh>
    <phoneticPr fontId="5"/>
  </si>
  <si>
    <t>（氏名A）</t>
    <rPh sb="1" eb="3">
      <t>シメイ</t>
    </rPh>
    <phoneticPr fontId="6"/>
  </si>
  <si>
    <t>内田　守</t>
    <rPh sb="0" eb="2">
      <t>ウチダ</t>
    </rPh>
    <rPh sb="3" eb="4">
      <t>マモ</t>
    </rPh>
    <phoneticPr fontId="5"/>
  </si>
  <si>
    <t>（役職B）</t>
    <phoneticPr fontId="5"/>
  </si>
  <si>
    <t>大学教授</t>
    <rPh sb="0" eb="2">
      <t>ダイガク</t>
    </rPh>
    <rPh sb="2" eb="4">
      <t>キョウジュ</t>
    </rPh>
    <phoneticPr fontId="5"/>
  </si>
  <si>
    <t>（氏名B）</t>
    <phoneticPr fontId="5"/>
  </si>
  <si>
    <t>（役職C）</t>
    <phoneticPr fontId="5"/>
  </si>
  <si>
    <t>（氏名C）</t>
    <phoneticPr fontId="5"/>
  </si>
  <si>
    <t>（役職D）</t>
    <phoneticPr fontId="5"/>
  </si>
  <si>
    <t>（氏名D）</t>
    <phoneticPr fontId="5"/>
  </si>
  <si>
    <t>（役職E）</t>
    <phoneticPr fontId="5"/>
  </si>
  <si>
    <t>（氏名E）</t>
    <phoneticPr fontId="5"/>
  </si>
  <si>
    <t>④出張等の内容：</t>
    <rPh sb="1" eb="3">
      <t>シュッチョウ</t>
    </rPh>
    <phoneticPr fontId="6"/>
  </si>
  <si>
    <t>別紙参照
（※出張の概要、配布資料等を添付すること。）</t>
    <rPh sb="0" eb="2">
      <t>ベッシ</t>
    </rPh>
    <rPh sb="2" eb="4">
      <t>サンショウ</t>
    </rPh>
    <rPh sb="7" eb="9">
      <t>シュッチョウ</t>
    </rPh>
    <rPh sb="10" eb="12">
      <t>ガイヨウ</t>
    </rPh>
    <rPh sb="13" eb="15">
      <t>ハイフ</t>
    </rPh>
    <rPh sb="15" eb="17">
      <t>シリョウ</t>
    </rPh>
    <rPh sb="17" eb="18">
      <t>トウ</t>
    </rPh>
    <rPh sb="19" eb="21">
      <t>テンプ</t>
    </rPh>
    <phoneticPr fontId="6"/>
  </si>
  <si>
    <t>⑤</t>
    <phoneticPr fontId="6"/>
  </si>
  <si>
    <t>当該出張により期待される高次脳機能障害者の社会復帰促進への効果</t>
    <phoneticPr fontId="5"/>
  </si>
  <si>
    <t>　地域連携支援の基本構造の構築の為、各種事業所・市町村役場等への訪問を実施。（人材の養成や受け皿の拡充）
　その他、高次脳機能障害を多くの住民に普及させることで、就労先、地域生活での理解を進め、支え思いやる体制の構築を目標とする。</t>
    <rPh sb="45" eb="46">
      <t>ウ</t>
    </rPh>
    <rPh sb="47" eb="48">
      <t>ザラ</t>
    </rPh>
    <rPh sb="49" eb="51">
      <t>カクジュウ</t>
    </rPh>
    <phoneticPr fontId="6"/>
  </si>
  <si>
    <t>出張等の旅行行程</t>
  </si>
  <si>
    <t>別紙「行程表及び旅費積算書」のとおり</t>
    <rPh sb="0" eb="2">
      <t>ベッシ</t>
    </rPh>
    <phoneticPr fontId="5"/>
  </si>
  <si>
    <t>出張等の参加に要した経費</t>
    <phoneticPr fontId="5"/>
  </si>
  <si>
    <t>補助対象経費の合計</t>
    <rPh sb="0" eb="2">
      <t>ホジョ</t>
    </rPh>
    <rPh sb="2" eb="4">
      <t>タイショウ</t>
    </rPh>
    <rPh sb="4" eb="6">
      <t>ケイヒ</t>
    </rPh>
    <rPh sb="7" eb="9">
      <t>ゴウケイ</t>
    </rPh>
    <phoneticPr fontId="5"/>
  </si>
  <si>
    <t>補助金申請額の合計</t>
    <rPh sb="0" eb="3">
      <t>ホジョキン</t>
    </rPh>
    <rPh sb="3" eb="5">
      <t>シンセイ</t>
    </rPh>
    <rPh sb="5" eb="6">
      <t>ガク</t>
    </rPh>
    <rPh sb="7" eb="9">
      <t>ゴウケイ</t>
    </rPh>
    <phoneticPr fontId="5"/>
  </si>
  <si>
    <t>自己負担額</t>
    <rPh sb="0" eb="2">
      <t>ジコ</t>
    </rPh>
    <rPh sb="2" eb="5">
      <t>フタンガク</t>
    </rPh>
    <phoneticPr fontId="5"/>
  </si>
  <si>
    <t>旅費</t>
    <rPh sb="0" eb="2">
      <t>リョヒ</t>
    </rPh>
    <phoneticPr fontId="5"/>
  </si>
  <si>
    <t>補助対象経費</t>
    <rPh sb="0" eb="2">
      <t>ホジョ</t>
    </rPh>
    <rPh sb="2" eb="4">
      <t>タイショウ</t>
    </rPh>
    <rPh sb="4" eb="6">
      <t>ケイヒ</t>
    </rPh>
    <phoneticPr fontId="5"/>
  </si>
  <si>
    <t>補助金申請額</t>
    <rPh sb="0" eb="3">
      <t>ホジョキン</t>
    </rPh>
    <rPh sb="3" eb="6">
      <t>シンセイガク</t>
    </rPh>
    <phoneticPr fontId="5"/>
  </si>
  <si>
    <t>※旅費の積算方法は、別紙「行程表及び旅費積算書」のとおり</t>
    <rPh sb="1" eb="3">
      <t>リョヒ</t>
    </rPh>
    <rPh sb="4" eb="6">
      <t>セキサン</t>
    </rPh>
    <rPh sb="6" eb="8">
      <t>ホウホウ</t>
    </rPh>
    <rPh sb="10" eb="12">
      <t>ベッシ</t>
    </rPh>
    <phoneticPr fontId="5"/>
  </si>
  <si>
    <t>（注）</t>
    <phoneticPr fontId="6"/>
  </si>
  <si>
    <r>
      <t>　出張等の旅行行程が複数ある場合には、原則として、</t>
    </r>
    <r>
      <rPr>
        <u/>
        <sz val="9"/>
        <rFont val="游ゴシック"/>
        <family val="3"/>
        <charset val="128"/>
      </rPr>
      <t>当該出張等の旅行行程毎に本書を作成</t>
    </r>
    <r>
      <rPr>
        <sz val="9"/>
        <rFont val="游ゴシック"/>
        <family val="3"/>
        <charset val="128"/>
      </rPr>
      <t>すること。また、当該様式内に必要事項が記入しきれない場合には、適宜、別の用紙を用いて作成すること。</t>
    </r>
    <rPh sb="1" eb="3">
      <t>シュッチョウ</t>
    </rPh>
    <rPh sb="3" eb="4">
      <t>トウ</t>
    </rPh>
    <rPh sb="5" eb="7">
      <t>リョコウ</t>
    </rPh>
    <rPh sb="7" eb="9">
      <t>コウテイ</t>
    </rPh>
    <rPh sb="10" eb="12">
      <t>フクスウ</t>
    </rPh>
    <rPh sb="14" eb="16">
      <t>バアイ</t>
    </rPh>
    <rPh sb="19" eb="21">
      <t>ゲンソク</t>
    </rPh>
    <rPh sb="25" eb="27">
      <t>トウガイ</t>
    </rPh>
    <rPh sb="27" eb="29">
      <t>シュッチョウ</t>
    </rPh>
    <rPh sb="29" eb="30">
      <t>トウ</t>
    </rPh>
    <rPh sb="31" eb="33">
      <t>リョコウ</t>
    </rPh>
    <rPh sb="33" eb="35">
      <t>コウテイ</t>
    </rPh>
    <rPh sb="35" eb="36">
      <t>ゴト</t>
    </rPh>
    <rPh sb="37" eb="39">
      <t>ホンショ</t>
    </rPh>
    <rPh sb="40" eb="42">
      <t>サクセイ</t>
    </rPh>
    <rPh sb="76" eb="77">
      <t>ベツ</t>
    </rPh>
    <rPh sb="78" eb="80">
      <t>ヨウシ</t>
    </rPh>
    <rPh sb="81" eb="82">
      <t>モチ</t>
    </rPh>
    <rPh sb="84" eb="86">
      <t>サクセイ</t>
    </rPh>
    <phoneticPr fontId="6"/>
  </si>
  <si>
    <t>実施した補助対象事業の費目：</t>
    <phoneticPr fontId="5"/>
  </si>
  <si>
    <r>
      <rPr>
        <b/>
        <sz val="9"/>
        <color rgb="FFFF0000"/>
        <rFont val="游ゴシック"/>
        <family val="3"/>
        <charset val="128"/>
      </rPr>
      <t>見本</t>
    </r>
    <r>
      <rPr>
        <b/>
        <sz val="9"/>
        <rFont val="游ゴシック"/>
        <family val="3"/>
        <charset val="128"/>
      </rPr>
      <t xml:space="preserve"> 行程表及び旅費積算書&lt;公共交通機関を使用した場合&gt;</t>
    </r>
    <rPh sb="0" eb="2">
      <t>ミホン</t>
    </rPh>
    <rPh sb="3" eb="6">
      <t>コウテイヒョウ</t>
    </rPh>
    <rPh sb="6" eb="7">
      <t>オヨ</t>
    </rPh>
    <rPh sb="8" eb="10">
      <t>リョヒ</t>
    </rPh>
    <rPh sb="10" eb="12">
      <t>セキサン</t>
    </rPh>
    <rPh sb="12" eb="13">
      <t>ショ</t>
    </rPh>
    <phoneticPr fontId="5"/>
  </si>
  <si>
    <t>補助対象経費（事業所負担額）</t>
    <rPh sb="0" eb="2">
      <t>ホジョ</t>
    </rPh>
    <rPh sb="2" eb="4">
      <t>タイショウ</t>
    </rPh>
    <rPh sb="4" eb="6">
      <t>ケイヒ</t>
    </rPh>
    <rPh sb="7" eb="10">
      <t>ジギョウショ</t>
    </rPh>
    <rPh sb="10" eb="12">
      <t>フタン</t>
    </rPh>
    <rPh sb="12" eb="13">
      <t>ガク</t>
    </rPh>
    <phoneticPr fontId="5"/>
  </si>
  <si>
    <t>補助金申請額（国家公務員等の旅費に関する法律積算額）</t>
    <phoneticPr fontId="5"/>
  </si>
  <si>
    <t>氏名：</t>
    <rPh sb="0" eb="2">
      <t>シメイ</t>
    </rPh>
    <phoneticPr fontId="5"/>
  </si>
  <si>
    <t>(パック料金)
包括宿泊費</t>
    <rPh sb="4" eb="6">
      <t>リョウキン</t>
    </rPh>
    <rPh sb="8" eb="10">
      <t>ホウカツ</t>
    </rPh>
    <rPh sb="10" eb="13">
      <t>シュクハクヒ</t>
    </rPh>
    <phoneticPr fontId="5"/>
  </si>
  <si>
    <t>夕食の有無</t>
    <phoneticPr fontId="5"/>
  </si>
  <si>
    <t>なし</t>
  </si>
  <si>
    <t>朝食の有無</t>
    <phoneticPr fontId="5"/>
  </si>
  <si>
    <t>あり</t>
  </si>
  <si>
    <t>役職：</t>
    <rPh sb="0" eb="2">
      <t>ヤクショク</t>
    </rPh>
    <phoneticPr fontId="5"/>
  </si>
  <si>
    <t>鉄道賃</t>
    <rPh sb="0" eb="2">
      <t>テツドウ</t>
    </rPh>
    <rPh sb="2" eb="3">
      <t>チン</t>
    </rPh>
    <phoneticPr fontId="5"/>
  </si>
  <si>
    <t>航空賃</t>
    <rPh sb="0" eb="1">
      <t>ワタル</t>
    </rPh>
    <rPh sb="1" eb="2">
      <t>アケル</t>
    </rPh>
    <rPh sb="2" eb="3">
      <t>チン</t>
    </rPh>
    <phoneticPr fontId="5"/>
  </si>
  <si>
    <t>車賃
(バス・タクシー)</t>
    <rPh sb="0" eb="1">
      <t>シャ</t>
    </rPh>
    <rPh sb="1" eb="2">
      <t>チン</t>
    </rPh>
    <phoneticPr fontId="5"/>
  </si>
  <si>
    <t>宿泊費</t>
    <rPh sb="0" eb="3">
      <t>シュクハクヒ</t>
    </rPh>
    <phoneticPr fontId="5"/>
  </si>
  <si>
    <t>宿泊手当</t>
    <rPh sb="0" eb="2">
      <t>シュクハク</t>
    </rPh>
    <rPh sb="2" eb="4">
      <t>テアテ</t>
    </rPh>
    <phoneticPr fontId="5"/>
  </si>
  <si>
    <t>日付</t>
    <rPh sb="0" eb="2">
      <t>ヒヅケ</t>
    </rPh>
    <phoneticPr fontId="5"/>
  </si>
  <si>
    <t>出発
時刻</t>
    <rPh sb="0" eb="2">
      <t>シュッパツ</t>
    </rPh>
    <rPh sb="3" eb="5">
      <t>ジコク</t>
    </rPh>
    <phoneticPr fontId="5"/>
  </si>
  <si>
    <t>～</t>
    <phoneticPr fontId="5"/>
  </si>
  <si>
    <t>到着
時刻</t>
    <rPh sb="0" eb="2">
      <t>トウチャク</t>
    </rPh>
    <rPh sb="3" eb="5">
      <t>ジコク</t>
    </rPh>
    <phoneticPr fontId="5"/>
  </si>
  <si>
    <t>出発地</t>
    <rPh sb="0" eb="2">
      <t>シュッパツ</t>
    </rPh>
    <rPh sb="2" eb="3">
      <t>チ</t>
    </rPh>
    <phoneticPr fontId="5"/>
  </si>
  <si>
    <t>交通手段</t>
    <rPh sb="0" eb="2">
      <t>コウツウ</t>
    </rPh>
    <rPh sb="2" eb="4">
      <t>シュダン</t>
    </rPh>
    <phoneticPr fontId="5"/>
  </si>
  <si>
    <t>到着地</t>
    <rPh sb="0" eb="2">
      <t>トウチャク</t>
    </rPh>
    <rPh sb="2" eb="3">
      <t>チ</t>
    </rPh>
    <phoneticPr fontId="5"/>
  </si>
  <si>
    <t>宿泊地</t>
    <rPh sb="0" eb="3">
      <t>シュクハクチ</t>
    </rPh>
    <phoneticPr fontId="5"/>
  </si>
  <si>
    <t>路程</t>
    <rPh sb="0" eb="2">
      <t>ロテイ</t>
    </rPh>
    <phoneticPr fontId="5"/>
  </si>
  <si>
    <t>運賃</t>
    <rPh sb="0" eb="2">
      <t>ウンチン</t>
    </rPh>
    <phoneticPr fontId="5"/>
  </si>
  <si>
    <t>急行
料金</t>
    <rPh sb="0" eb="2">
      <t>キュウコウ</t>
    </rPh>
    <rPh sb="3" eb="5">
      <t>リョウキン</t>
    </rPh>
    <phoneticPr fontId="5"/>
  </si>
  <si>
    <t>夜数</t>
    <rPh sb="0" eb="1">
      <t>ヨル</t>
    </rPh>
    <rPh sb="1" eb="2">
      <t>カズ</t>
    </rPh>
    <phoneticPr fontId="5"/>
  </si>
  <si>
    <t>実費</t>
  </si>
  <si>
    <t>定額</t>
    <rPh sb="0" eb="2">
      <t>テイガク</t>
    </rPh>
    <phoneticPr fontId="5"/>
  </si>
  <si>
    <t>上限額</t>
  </si>
  <si>
    <t>km</t>
    <phoneticPr fontId="5"/>
  </si>
  <si>
    <t>円</t>
    <rPh sb="0" eb="1">
      <t>エン</t>
    </rPh>
    <phoneticPr fontId="5"/>
  </si>
  <si>
    <t>夜</t>
    <rPh sb="0" eb="1">
      <t>ヨル</t>
    </rPh>
    <phoneticPr fontId="5"/>
  </si>
  <si>
    <t>～</t>
  </si>
  <si>
    <t>浜田山</t>
    <rPh sb="0" eb="3">
      <t>ハマダヤマ</t>
    </rPh>
    <phoneticPr fontId="5"/>
  </si>
  <si>
    <t>井の頭線</t>
    <rPh sb="0" eb="1">
      <t>イ</t>
    </rPh>
    <rPh sb="2" eb="4">
      <t>カシラセン</t>
    </rPh>
    <phoneticPr fontId="5"/>
  </si>
  <si>
    <t>渋谷</t>
    <rPh sb="0" eb="2">
      <t>シブヤ</t>
    </rPh>
    <phoneticPr fontId="5"/>
  </si>
  <si>
    <t>JR</t>
    <phoneticPr fontId="5"/>
  </si>
  <si>
    <t>名古屋</t>
    <rPh sb="0" eb="3">
      <t>ナゴヤ</t>
    </rPh>
    <phoneticPr fontId="5"/>
  </si>
  <si>
    <t>愛知県</t>
    <rPh sb="0" eb="3">
      <t>アイチケン</t>
    </rPh>
    <phoneticPr fontId="5"/>
  </si>
  <si>
    <t>計</t>
    <rPh sb="0" eb="1">
      <t>ケイ</t>
    </rPh>
    <phoneticPr fontId="5"/>
  </si>
  <si>
    <t>補助金申請額</t>
    <rPh sb="0" eb="3">
      <t>ホジョキン</t>
    </rPh>
    <rPh sb="3" eb="5">
      <t>シンセイ</t>
    </rPh>
    <rPh sb="5" eb="6">
      <t>ガク</t>
    </rPh>
    <phoneticPr fontId="5"/>
  </si>
  <si>
    <t>（注）当該様式内に必要事項が記入しきれない場合には、適宜、別の用紙を用いて作成すること。</t>
    <phoneticPr fontId="5"/>
  </si>
  <si>
    <t>自己負担額</t>
    <phoneticPr fontId="5"/>
  </si>
  <si>
    <t>出張等実績報告書&lt;公共交通機関を使用した場合&gt;</t>
    <rPh sb="0" eb="3">
      <t>シュッチョウトウ</t>
    </rPh>
    <rPh sb="3" eb="5">
      <t>ジッセキ</t>
    </rPh>
    <rPh sb="5" eb="7">
      <t>ホウコク</t>
    </rPh>
    <rPh sb="7" eb="8">
      <t>ショ</t>
    </rPh>
    <phoneticPr fontId="5"/>
  </si>
  <si>
    <t>別紙参照
（※出張の概要、配布資料等を添付すること。）</t>
    <rPh sb="13" eb="15">
      <t>ハイフ</t>
    </rPh>
    <phoneticPr fontId="5"/>
  </si>
  <si>
    <t>２．</t>
    <phoneticPr fontId="5"/>
  </si>
  <si>
    <t>出張等の旅行行程</t>
    <phoneticPr fontId="5"/>
  </si>
  <si>
    <t>３．</t>
    <phoneticPr fontId="5"/>
  </si>
  <si>
    <t>行程表及び旅費積算書&lt;公共交通機関を使用した場合&gt;</t>
    <rPh sb="0" eb="3">
      <t>コウテイヒョウ</t>
    </rPh>
    <rPh sb="3" eb="4">
      <t>オヨ</t>
    </rPh>
    <rPh sb="5" eb="7">
      <t>リョヒ</t>
    </rPh>
    <rPh sb="7" eb="9">
      <t>セキサン</t>
    </rPh>
    <rPh sb="9" eb="10">
      <t>ショ</t>
    </rPh>
    <phoneticPr fontId="5"/>
  </si>
  <si>
    <t>行政職</t>
    <rPh sb="0" eb="3">
      <t>ギョウセイショク</t>
    </rPh>
    <phoneticPr fontId="5"/>
  </si>
  <si>
    <t>役職</t>
    <rPh sb="0" eb="2">
      <t>ヤクショク</t>
    </rPh>
    <phoneticPr fontId="5"/>
  </si>
  <si>
    <t>分類</t>
    <rPh sb="0" eb="2">
      <t>ブンルイ</t>
    </rPh>
    <phoneticPr fontId="5"/>
  </si>
  <si>
    <t>宿泊手当</t>
    <rPh sb="0" eb="4">
      <t>シュクハクテアテ</t>
    </rPh>
    <phoneticPr fontId="5"/>
  </si>
  <si>
    <t>宿泊費(上限額)</t>
    <rPh sb="0" eb="2">
      <t>シュクハク</t>
    </rPh>
    <rPh sb="2" eb="3">
      <t>ヒ</t>
    </rPh>
    <rPh sb="4" eb="7">
      <t>ジョウゲンガク</t>
    </rPh>
    <phoneticPr fontId="5"/>
  </si>
  <si>
    <t>夕朝なし</t>
    <rPh sb="0" eb="1">
      <t>ユウ</t>
    </rPh>
    <rPh sb="1" eb="2">
      <t>アサ</t>
    </rPh>
    <phoneticPr fontId="5"/>
  </si>
  <si>
    <t>夕</t>
    <rPh sb="0" eb="1">
      <t>ユウ</t>
    </rPh>
    <phoneticPr fontId="5"/>
  </si>
  <si>
    <t>朝</t>
    <rPh sb="0" eb="1">
      <t>アサ</t>
    </rPh>
    <phoneticPr fontId="5"/>
  </si>
  <si>
    <t>夕朝あり</t>
    <rPh sb="0" eb="1">
      <t>ユウ</t>
    </rPh>
    <rPh sb="1" eb="2">
      <t>アサ</t>
    </rPh>
    <phoneticPr fontId="5"/>
  </si>
  <si>
    <t>北海道</t>
    <rPh sb="0" eb="3">
      <t>ホッカイドウ</t>
    </rPh>
    <phoneticPr fontId="5"/>
  </si>
  <si>
    <t>青森県</t>
    <rPh sb="0" eb="3">
      <t>アオモリケン</t>
    </rPh>
    <phoneticPr fontId="5"/>
  </si>
  <si>
    <t>岩手県</t>
    <rPh sb="0" eb="3">
      <t>イワテケン</t>
    </rPh>
    <phoneticPr fontId="5"/>
  </si>
  <si>
    <t>宮城県</t>
    <rPh sb="0" eb="3">
      <t>ミヤギケン</t>
    </rPh>
    <phoneticPr fontId="5"/>
  </si>
  <si>
    <t>秋田県</t>
    <rPh sb="0" eb="3">
      <t>アキタケン</t>
    </rPh>
    <phoneticPr fontId="5"/>
  </si>
  <si>
    <t>山形県</t>
    <rPh sb="0" eb="3">
      <t>ヤマガタケン</t>
    </rPh>
    <phoneticPr fontId="5"/>
  </si>
  <si>
    <t>福島県</t>
    <rPh sb="0" eb="3">
      <t>フクシマケン</t>
    </rPh>
    <phoneticPr fontId="5"/>
  </si>
  <si>
    <t>茨城県</t>
    <rPh sb="0" eb="2">
      <t>イバラキ</t>
    </rPh>
    <rPh sb="2" eb="3">
      <t>ケン</t>
    </rPh>
    <phoneticPr fontId="5"/>
  </si>
  <si>
    <t>栃木県</t>
    <rPh sb="0" eb="2">
      <t>トチギ</t>
    </rPh>
    <rPh sb="2" eb="3">
      <t>ケン</t>
    </rPh>
    <phoneticPr fontId="5"/>
  </si>
  <si>
    <t>群馬県</t>
    <rPh sb="0" eb="2">
      <t>グンマ</t>
    </rPh>
    <rPh sb="2" eb="3">
      <t>ケン</t>
    </rPh>
    <phoneticPr fontId="5"/>
  </si>
  <si>
    <t>埼玉県</t>
    <rPh sb="0" eb="3">
      <t>サイタマケン</t>
    </rPh>
    <phoneticPr fontId="5"/>
  </si>
  <si>
    <t>千葉県</t>
    <rPh sb="0" eb="3">
      <t>チバケン</t>
    </rPh>
    <phoneticPr fontId="5"/>
  </si>
  <si>
    <t>東京都</t>
    <rPh sb="0" eb="3">
      <t>トウキョウト</t>
    </rPh>
    <phoneticPr fontId="5"/>
  </si>
  <si>
    <t>神奈川県</t>
    <rPh sb="0" eb="4">
      <t>カナガワケン</t>
    </rPh>
    <phoneticPr fontId="5"/>
  </si>
  <si>
    <t>新潟県</t>
    <rPh sb="0" eb="3">
      <t>ニイガタケン</t>
    </rPh>
    <phoneticPr fontId="5"/>
  </si>
  <si>
    <t>富山県</t>
    <rPh sb="0" eb="3">
      <t>トヤマケン</t>
    </rPh>
    <phoneticPr fontId="5"/>
  </si>
  <si>
    <t>石川県</t>
    <rPh sb="0" eb="3">
      <t>イシカワケン</t>
    </rPh>
    <phoneticPr fontId="5"/>
  </si>
  <si>
    <t>福井県</t>
    <rPh sb="0" eb="2">
      <t>フクイ</t>
    </rPh>
    <rPh sb="2" eb="3">
      <t>ケン</t>
    </rPh>
    <phoneticPr fontId="5"/>
  </si>
  <si>
    <t>山梨県</t>
    <rPh sb="0" eb="3">
      <t>ヤマナシケン</t>
    </rPh>
    <phoneticPr fontId="5"/>
  </si>
  <si>
    <t>長野県</t>
    <rPh sb="0" eb="3">
      <t>ナガノケン</t>
    </rPh>
    <phoneticPr fontId="5"/>
  </si>
  <si>
    <t>岐阜県</t>
    <rPh sb="0" eb="2">
      <t>ギフ</t>
    </rPh>
    <rPh sb="2" eb="3">
      <t>ケン</t>
    </rPh>
    <phoneticPr fontId="5"/>
  </si>
  <si>
    <t>静岡県</t>
    <rPh sb="0" eb="3">
      <t>シズオカケン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</si>
  <si>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</si>
  <si>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</si>
  <si>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</si>
  <si>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</si>
  <si>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</si>
  <si>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</si>
  <si>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</si>
  <si>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</si>
  <si>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</si>
  <si>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</si>
  <si>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</si>
  <si>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</si>
  <si>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</si>
  <si>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</si>
  <si>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2">
      <t>エヒメ</t>
    </rPh>
    <rPh sb="2" eb="3">
      <t>ケン</t>
    </rPh>
    <phoneticPr fontId="5"/>
  </si>
  <si>
    <t>高知県</t>
    <rPh sb="0" eb="3">
      <t>コウチケン</t>
    </rPh>
    <phoneticPr fontId="5"/>
  </si>
  <si>
    <t>福岡県</t>
    <rPh sb="0" eb="2">
      <t>フクオカ</t>
    </rPh>
    <rPh sb="2" eb="3">
      <t>ケン</t>
    </rPh>
    <phoneticPr fontId="5"/>
  </si>
  <si>
    <t>佐賀県</t>
    <rPh sb="0" eb="3">
      <t>サガケン</t>
    </rPh>
    <phoneticPr fontId="5"/>
  </si>
  <si>
    <t>長崎県</t>
    <rPh sb="0" eb="2">
      <t>ナガサキ</t>
    </rPh>
    <rPh sb="2" eb="3">
      <t>ケン</t>
    </rPh>
    <phoneticPr fontId="5"/>
  </si>
  <si>
    <t>熊本県</t>
    <rPh sb="0" eb="2">
      <t>クマモト</t>
    </rPh>
    <rPh sb="2" eb="3">
      <t>ケン</t>
    </rPh>
    <phoneticPr fontId="5"/>
  </si>
  <si>
    <t>大分県</t>
    <rPh sb="0" eb="3">
      <t>オオイタケン</t>
    </rPh>
    <phoneticPr fontId="5"/>
  </si>
  <si>
    <t>宮崎県</t>
    <rPh sb="0" eb="3">
      <t>ミヤザキケン</t>
    </rPh>
    <phoneticPr fontId="5"/>
  </si>
  <si>
    <t>鹿児島県</t>
    <rPh sb="0" eb="4">
      <t>カゴシマケン</t>
    </rPh>
    <phoneticPr fontId="5"/>
  </si>
  <si>
    <t>沖縄県</t>
    <rPh sb="0" eb="3">
      <t>オキナワケン</t>
    </rPh>
    <phoneticPr fontId="5"/>
  </si>
  <si>
    <t>指定職</t>
    <rPh sb="0" eb="3">
      <t>シテイショク</t>
    </rPh>
    <phoneticPr fontId="5"/>
  </si>
  <si>
    <t>①</t>
    <phoneticPr fontId="5"/>
  </si>
  <si>
    <t>院長</t>
    <rPh sb="0" eb="2">
      <t>インチョウ</t>
    </rPh>
    <phoneticPr fontId="5"/>
  </si>
  <si>
    <t>副院長</t>
    <rPh sb="0" eb="3">
      <t>フクインチョウ</t>
    </rPh>
    <phoneticPr fontId="5"/>
  </si>
  <si>
    <t>理事長</t>
    <rPh sb="0" eb="3">
      <t>リジチョウ</t>
    </rPh>
    <phoneticPr fontId="5"/>
  </si>
  <si>
    <t>理事</t>
    <rPh sb="0" eb="2">
      <t>リジ</t>
    </rPh>
    <phoneticPr fontId="5"/>
  </si>
  <si>
    <t>その他これらに準ずる者①</t>
    <rPh sb="2" eb="3">
      <t>タ</t>
    </rPh>
    <rPh sb="7" eb="8">
      <t>ジュン</t>
    </rPh>
    <rPh sb="10" eb="11">
      <t>モノ</t>
    </rPh>
    <phoneticPr fontId="5"/>
  </si>
  <si>
    <t>７級以上</t>
    <rPh sb="1" eb="2">
      <t>キュウ</t>
    </rPh>
    <rPh sb="2" eb="4">
      <t>イジョウ</t>
    </rPh>
    <phoneticPr fontId="5"/>
  </si>
  <si>
    <t>大学准教授</t>
    <rPh sb="0" eb="2">
      <t>ダイガク</t>
    </rPh>
    <rPh sb="2" eb="5">
      <t>ジュンキョウジュ</t>
    </rPh>
    <phoneticPr fontId="5"/>
  </si>
  <si>
    <t>②</t>
    <phoneticPr fontId="5"/>
  </si>
  <si>
    <t>医師</t>
    <rPh sb="0" eb="2">
      <t>イシ</t>
    </rPh>
    <phoneticPr fontId="5"/>
  </si>
  <si>
    <t>病棟長</t>
    <rPh sb="0" eb="2">
      <t>ビョウトウ</t>
    </rPh>
    <rPh sb="2" eb="3">
      <t>チョウ</t>
    </rPh>
    <phoneticPr fontId="5"/>
  </si>
  <si>
    <t>看護師長</t>
    <rPh sb="0" eb="4">
      <t>カンゴシチョウ</t>
    </rPh>
    <phoneticPr fontId="5"/>
  </si>
  <si>
    <t>各種技師</t>
    <rPh sb="0" eb="2">
      <t>カクシュ</t>
    </rPh>
    <rPh sb="2" eb="4">
      <t>ギシ</t>
    </rPh>
    <phoneticPr fontId="5"/>
  </si>
  <si>
    <t>部長</t>
    <rPh sb="0" eb="2">
      <t>ブチョウ</t>
    </rPh>
    <phoneticPr fontId="5"/>
  </si>
  <si>
    <t>その他これらに準ずる者②</t>
    <rPh sb="2" eb="3">
      <t>タ</t>
    </rPh>
    <rPh sb="7" eb="8">
      <t>ジュン</t>
    </rPh>
    <rPh sb="10" eb="11">
      <t>モノ</t>
    </rPh>
    <phoneticPr fontId="5"/>
  </si>
  <si>
    <t>６級以下
３級以上</t>
    <rPh sb="1" eb="2">
      <t>キュウ</t>
    </rPh>
    <rPh sb="2" eb="4">
      <t>イカ</t>
    </rPh>
    <rPh sb="6" eb="7">
      <t>キュウ</t>
    </rPh>
    <rPh sb="7" eb="9">
      <t>イジョウ</t>
    </rPh>
    <phoneticPr fontId="5"/>
  </si>
  <si>
    <t>看護師</t>
    <rPh sb="0" eb="3">
      <t>カンゴシ</t>
    </rPh>
    <phoneticPr fontId="5"/>
  </si>
  <si>
    <t>各種福祉士</t>
    <rPh sb="0" eb="2">
      <t>カクシュ</t>
    </rPh>
    <rPh sb="2" eb="5">
      <t>フクシシ</t>
    </rPh>
    <phoneticPr fontId="5"/>
  </si>
  <si>
    <t>事務長</t>
    <rPh sb="0" eb="3">
      <t>ジムチョウ</t>
    </rPh>
    <phoneticPr fontId="5"/>
  </si>
  <si>
    <t>係長（事務職）</t>
    <rPh sb="0" eb="2">
      <t>カカリチョウ</t>
    </rPh>
    <rPh sb="3" eb="6">
      <t>ジムショク</t>
    </rPh>
    <phoneticPr fontId="5"/>
  </si>
  <si>
    <t>その他これらに準ずる者③</t>
    <rPh sb="2" eb="3">
      <t>タ</t>
    </rPh>
    <rPh sb="7" eb="8">
      <t>ジュン</t>
    </rPh>
    <rPh sb="10" eb="11">
      <t>モノ</t>
    </rPh>
    <phoneticPr fontId="5"/>
  </si>
  <si>
    <t>２級以下</t>
    <rPh sb="1" eb="2">
      <t>キュウ</t>
    </rPh>
    <rPh sb="2" eb="4">
      <t>イカ</t>
    </rPh>
    <phoneticPr fontId="5"/>
  </si>
  <si>
    <t>ホームヘルパー</t>
    <phoneticPr fontId="5"/>
  </si>
  <si>
    <t>生活支援員</t>
    <rPh sb="0" eb="2">
      <t>セイカツ</t>
    </rPh>
    <rPh sb="2" eb="5">
      <t>シエンイン</t>
    </rPh>
    <phoneticPr fontId="5"/>
  </si>
  <si>
    <t>係員（事務職）</t>
    <rPh sb="0" eb="2">
      <t>カカリイン</t>
    </rPh>
    <rPh sb="3" eb="6">
      <t>ジムショク</t>
    </rPh>
    <phoneticPr fontId="5"/>
  </si>
  <si>
    <t>その他これらに準ずる者④</t>
    <rPh sb="2" eb="3">
      <t>タ</t>
    </rPh>
    <rPh sb="7" eb="8">
      <t>ジュン</t>
    </rPh>
    <rPh sb="10" eb="11">
      <t>モノ</t>
    </rPh>
    <phoneticPr fontId="5"/>
  </si>
  <si>
    <t>法人名
施設名
代表者役職・氏名</t>
    <rPh sb="0" eb="2">
      <t>ホウジン</t>
    </rPh>
    <rPh sb="2" eb="3">
      <t>メイ</t>
    </rPh>
    <rPh sb="4" eb="7">
      <t>シセツメイ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</si>
</sst>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Red]\-#,##0.0"/>
    <numFmt numFmtId="177" formatCode="gggyy&quot;年&quot;m&quot;月&quot;d&quot;日&quot;"/>
    <numFmt numFmtId="178" formatCode="#,##0&quot;円&quot;"/>
    <numFmt numFmtId="179" formatCode="ggge&quot;年&quot;m&quot;月&quot;d&quot;日&quot;\(aaa\)"/>
  </numFmts>
  <fonts count="1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ゴシック"/>
      <family val="3"/>
    </font>
    <font>
      <sz val="11"/>
      <name val="游ゴシック"/>
      <family val="3"/>
      <charset val="128"/>
    </font>
    <font>
      <b/>
      <sz val="9"/>
      <name val="游ゴシック"/>
      <family val="3"/>
      <charset val="128"/>
    </font>
    <font>
      <sz val="9"/>
      <name val="游ゴシック"/>
      <family val="3"/>
      <charset val="128"/>
    </font>
    <font>
      <u/>
      <sz val="9"/>
      <name val="游ゴシック"/>
      <family val="3"/>
      <charset val="128"/>
    </font>
    <font>
      <b/>
      <sz val="9"/>
      <color rgb="FFFF0000"/>
      <name val="游ゴシック"/>
      <family val="3"/>
      <charset val="128"/>
    </font>
  </fonts>
  <fills count="3">
    <fill>
      <patternFill patternType="none"/>
    </fill>
    <fill>
      <patternFill patternType="gray125"/>
    </fill>
    <fill>
      <patternFill patternType="solid">
        <fgColor theme="8" tint="0.79998168889431442"/>
        <bgColor indexed="64"/>
      </patternFill>
    </fill>
  </fills>
  <borders count="39">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top/>
      <bottom style="hair">
        <color auto="1"/>
      </bottom>
      <diagonal/>
    </border>
    <border>
      <left/>
      <right/>
      <top style="hair">
        <color auto="1"/>
      </top>
      <bottom style="hair">
        <color auto="1"/>
      </bottom>
      <diagonal/>
    </border>
    <border>
      <left style="medium">
        <color indexed="64"/>
      </left>
      <right/>
      <top style="thin">
        <color indexed="64"/>
      </top>
      <bottom/>
      <diagonal/>
    </border>
    <border>
      <left/>
      <right/>
      <top/>
      <bottom style="medium">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6" fontId="4" fillId="0" borderId="0" applyFont="0" applyFill="0" applyBorder="0" applyAlignment="0" applyProtection="0">
      <alignment vertical="center"/>
    </xf>
    <xf numFmtId="0" fontId="4" fillId="0" borderId="0"/>
    <xf numFmtId="0" fontId="3" fillId="0" borderId="0">
      <alignment vertical="center"/>
    </xf>
    <xf numFmtId="0" fontId="2" fillId="0" borderId="0">
      <alignment vertical="center"/>
    </xf>
    <xf numFmtId="0" fontId="1" fillId="0" borderId="0">
      <alignment vertical="center"/>
    </xf>
  </cellStyleXfs>
  <cellXfs count="185">
    <xf numFmtId="0" fontId="0" fillId="0" borderId="0" xfId="0">
      <alignment vertical="center"/>
    </xf>
    <xf numFmtId="0" fontId="8" fillId="0" borderId="6" xfId="0" applyFont="1" applyBorder="1" applyAlignment="1">
      <alignment horizontal="center" vertical="center"/>
    </xf>
    <xf numFmtId="0" fontId="8" fillId="0" borderId="0" xfId="0" applyFont="1">
      <alignment vertical="center"/>
    </xf>
    <xf numFmtId="0" fontId="8" fillId="0" borderId="6" xfId="0" applyFont="1" applyBorder="1">
      <alignment vertical="center"/>
    </xf>
    <xf numFmtId="0" fontId="8" fillId="2" borderId="6" xfId="0" applyFont="1" applyFill="1" applyBorder="1">
      <alignment vertical="center"/>
    </xf>
    <xf numFmtId="0" fontId="8" fillId="2" borderId="6" xfId="0" applyFont="1" applyFill="1" applyBorder="1" applyAlignment="1">
      <alignment horizontal="center" vertical="center"/>
    </xf>
    <xf numFmtId="0" fontId="8" fillId="0" borderId="0" xfId="0" applyFont="1" applyAlignment="1">
      <alignment horizontal="center" vertical="center"/>
    </xf>
    <xf numFmtId="0" fontId="10" fillId="0" borderId="0" xfId="0" applyFont="1">
      <alignment vertical="center"/>
    </xf>
    <xf numFmtId="0" fontId="9" fillId="0" borderId="0" xfId="6" applyFont="1" applyAlignment="1">
      <alignment horizontal="left" vertical="center"/>
    </xf>
    <xf numFmtId="0" fontId="10" fillId="0" borderId="0" xfId="6" applyFont="1">
      <alignment vertical="center"/>
    </xf>
    <xf numFmtId="0" fontId="10" fillId="0" borderId="0" xfId="0" applyFont="1" applyAlignment="1">
      <alignment horizontal="right" vertical="center" shrinkToFit="1"/>
    </xf>
    <xf numFmtId="0" fontId="10" fillId="0" borderId="0" xfId="0" applyFont="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wrapText="1"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wrapText="1" shrinkToFit="1"/>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9"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10" fillId="0" borderId="15" xfId="0" applyFont="1" applyBorder="1" applyAlignment="1">
      <alignment horizontal="center" vertical="center"/>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7" xfId="0" applyFont="1" applyBorder="1" applyAlignment="1">
      <alignment horizontal="center" vertical="center"/>
    </xf>
    <xf numFmtId="0" fontId="10" fillId="0" borderId="27"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28" xfId="0" applyFont="1" applyBorder="1" applyAlignment="1">
      <alignment horizontal="center" vertical="center" wrapText="1"/>
    </xf>
    <xf numFmtId="0" fontId="10" fillId="0" borderId="28" xfId="0" applyFont="1" applyBorder="1" applyAlignment="1">
      <alignment horizontal="center" vertical="center"/>
    </xf>
    <xf numFmtId="0" fontId="10" fillId="0" borderId="30" xfId="0" applyFont="1" applyBorder="1" applyAlignment="1">
      <alignment horizontal="center" vertical="center" shrinkToFit="1"/>
    </xf>
    <xf numFmtId="0" fontId="10" fillId="0" borderId="27" xfId="0" applyFont="1" applyBorder="1" applyAlignment="1">
      <alignment horizontal="right" vertical="top"/>
    </xf>
    <xf numFmtId="0" fontId="10" fillId="0" borderId="28" xfId="0" applyFont="1" applyBorder="1" applyAlignment="1">
      <alignment horizontal="right" vertical="top"/>
    </xf>
    <xf numFmtId="0" fontId="10" fillId="0" borderId="28" xfId="0" applyFont="1" applyBorder="1" applyAlignment="1">
      <alignment horizontal="right" vertical="top" wrapText="1"/>
    </xf>
    <xf numFmtId="0" fontId="10" fillId="0" borderId="32" xfId="0" applyFont="1" applyBorder="1" applyAlignment="1">
      <alignment horizontal="right" vertical="top"/>
    </xf>
    <xf numFmtId="0" fontId="10" fillId="0" borderId="29" xfId="0" applyFont="1" applyBorder="1" applyAlignment="1">
      <alignment horizontal="right" vertical="top" shrinkToFit="1"/>
    </xf>
    <xf numFmtId="0" fontId="10" fillId="0" borderId="28" xfId="0" applyFont="1" applyBorder="1" applyAlignment="1">
      <alignment horizontal="right" vertical="top" shrinkToFit="1"/>
    </xf>
    <xf numFmtId="0" fontId="10" fillId="0" borderId="30" xfId="0" applyFont="1" applyBorder="1" applyAlignment="1">
      <alignment horizontal="right" vertical="top" shrinkToFit="1"/>
    </xf>
    <xf numFmtId="0" fontId="10" fillId="0" borderId="23" xfId="0" applyFont="1" applyBorder="1" applyAlignment="1">
      <alignment horizontal="center" vertical="center" shrinkToFit="1"/>
    </xf>
    <xf numFmtId="38" fontId="10" fillId="2" borderId="25" xfId="1" applyFont="1" applyFill="1" applyBorder="1" applyAlignment="1">
      <alignment vertical="center" shrinkToFit="1"/>
    </xf>
    <xf numFmtId="38" fontId="10" fillId="2" borderId="26" xfId="1" applyFont="1" applyFill="1" applyBorder="1" applyAlignment="1">
      <alignment vertical="center" shrinkToFit="1"/>
    </xf>
    <xf numFmtId="176" fontId="10" fillId="2" borderId="21" xfId="1" applyNumberFormat="1" applyFont="1" applyFill="1" applyBorder="1" applyAlignment="1">
      <alignment vertical="center" shrinkToFit="1"/>
    </xf>
    <xf numFmtId="176" fontId="10" fillId="2" borderId="25" xfId="1" applyNumberFormat="1" applyFont="1" applyFill="1" applyBorder="1" applyAlignment="1">
      <alignment vertical="center" shrinkToFit="1"/>
    </xf>
    <xf numFmtId="0" fontId="10" fillId="0" borderId="14" xfId="0" applyFont="1" applyBorder="1" applyAlignment="1">
      <alignment horizontal="center" vertical="center" shrinkToFit="1"/>
    </xf>
    <xf numFmtId="176" fontId="10" fillId="2" borderId="5" xfId="1" applyNumberFormat="1" applyFont="1" applyFill="1" applyBorder="1" applyAlignment="1">
      <alignment vertical="center" shrinkToFit="1"/>
    </xf>
    <xf numFmtId="38" fontId="10" fillId="2" borderId="6" xfId="1" applyFont="1" applyFill="1" applyBorder="1" applyAlignment="1">
      <alignment vertical="center" shrinkToFit="1"/>
    </xf>
    <xf numFmtId="176" fontId="10" fillId="2" borderId="6" xfId="1" applyNumberFormat="1" applyFont="1" applyFill="1" applyBorder="1" applyAlignment="1">
      <alignment vertical="center" shrinkToFit="1"/>
    </xf>
    <xf numFmtId="176" fontId="10" fillId="2" borderId="18" xfId="1" applyNumberFormat="1" applyFont="1" applyFill="1" applyBorder="1" applyAlignment="1">
      <alignment horizontal="right" vertical="center" shrinkToFit="1"/>
    </xf>
    <xf numFmtId="38" fontId="10" fillId="2" borderId="19" xfId="1" applyFont="1" applyFill="1" applyBorder="1" applyAlignment="1">
      <alignment horizontal="right" vertical="center" shrinkToFit="1"/>
    </xf>
    <xf numFmtId="38" fontId="10" fillId="2" borderId="34" xfId="1" applyFont="1" applyFill="1" applyBorder="1" applyAlignment="1">
      <alignment horizontal="right" vertical="center" shrinkToFit="1"/>
    </xf>
    <xf numFmtId="176" fontId="10" fillId="2" borderId="19" xfId="1" applyNumberFormat="1" applyFont="1" applyFill="1" applyBorder="1" applyAlignment="1">
      <alignment horizontal="right" vertical="center" shrinkToFit="1"/>
    </xf>
    <xf numFmtId="176" fontId="10" fillId="2" borderId="18" xfId="1" applyNumberFormat="1" applyFont="1" applyFill="1" applyBorder="1" applyAlignment="1">
      <alignment vertical="center" shrinkToFit="1"/>
    </xf>
    <xf numFmtId="38" fontId="10" fillId="2" borderId="19" xfId="1" applyFont="1" applyFill="1" applyBorder="1" applyAlignment="1">
      <alignment vertical="center" shrinkToFit="1"/>
    </xf>
    <xf numFmtId="176" fontId="10" fillId="2" borderId="19" xfId="1" applyNumberFormat="1" applyFont="1" applyFill="1" applyBorder="1" applyAlignment="1">
      <alignment vertical="center" shrinkToFit="1"/>
    </xf>
    <xf numFmtId="38" fontId="10" fillId="2" borderId="20" xfId="1" applyFont="1" applyFill="1" applyBorder="1" applyAlignment="1">
      <alignment vertical="center" shrinkToFit="1"/>
    </xf>
    <xf numFmtId="0" fontId="10" fillId="0" borderId="0" xfId="0" applyFont="1" applyAlignment="1">
      <alignment vertical="center" shrinkToFit="1"/>
    </xf>
    <xf numFmtId="0" fontId="10" fillId="0" borderId="1" xfId="0" applyFont="1" applyBorder="1" applyAlignment="1">
      <alignment horizontal="center" vertical="center" shrinkToFit="1"/>
    </xf>
    <xf numFmtId="0" fontId="9" fillId="0" borderId="0" xfId="0" applyFont="1" applyAlignment="1">
      <alignment vertical="center" shrinkToFit="1"/>
    </xf>
    <xf numFmtId="0" fontId="10" fillId="0" borderId="0" xfId="6" applyFont="1" applyAlignment="1">
      <alignment horizontal="justify" vertical="center"/>
    </xf>
    <xf numFmtId="0" fontId="9" fillId="0" borderId="0" xfId="6" applyFont="1" applyAlignment="1">
      <alignment horizontal="center" vertical="center"/>
    </xf>
    <xf numFmtId="0" fontId="10" fillId="0" borderId="0" xfId="6" applyFont="1" applyAlignment="1">
      <alignment vertical="top" wrapText="1"/>
    </xf>
    <xf numFmtId="0" fontId="10" fillId="0" borderId="0" xfId="6" applyFont="1" applyAlignment="1">
      <alignment horizontal="left" vertical="top" wrapText="1"/>
    </xf>
    <xf numFmtId="0" fontId="10" fillId="0" borderId="0" xfId="6" applyFont="1" applyAlignment="1">
      <alignment horizontal="left" vertical="center" wrapText="1"/>
    </xf>
    <xf numFmtId="0" fontId="10" fillId="0" borderId="0" xfId="6" quotePrefix="1" applyFont="1">
      <alignment vertical="center"/>
    </xf>
    <xf numFmtId="0" fontId="9" fillId="0" borderId="0" xfId="0" applyFont="1">
      <alignment vertical="center"/>
    </xf>
    <xf numFmtId="179" fontId="10" fillId="0" borderId="0" xfId="6" applyNumberFormat="1" applyFont="1" applyAlignment="1">
      <alignment vertical="center" shrinkToFit="1"/>
    </xf>
    <xf numFmtId="176" fontId="10" fillId="0" borderId="21" xfId="1" applyNumberFormat="1" applyFont="1" applyFill="1" applyBorder="1" applyAlignment="1" applyProtection="1">
      <alignment vertical="center" shrinkToFit="1"/>
      <protection locked="0"/>
    </xf>
    <xf numFmtId="38" fontId="10" fillId="0" borderId="25" xfId="1" applyFont="1" applyFill="1" applyBorder="1" applyAlignment="1" applyProtection="1">
      <alignment vertical="center" shrinkToFit="1"/>
      <protection locked="0"/>
    </xf>
    <xf numFmtId="176" fontId="10" fillId="0" borderId="25" xfId="1" applyNumberFormat="1" applyFont="1" applyFill="1" applyBorder="1" applyAlignment="1" applyProtection="1">
      <alignment vertical="center" shrinkToFit="1"/>
      <protection locked="0"/>
    </xf>
    <xf numFmtId="38" fontId="10" fillId="0" borderId="22" xfId="1" applyFont="1" applyFill="1" applyBorder="1" applyAlignment="1" applyProtection="1">
      <alignment vertical="center" shrinkToFit="1"/>
      <protection locked="0"/>
    </xf>
    <xf numFmtId="176" fontId="10" fillId="0" borderId="5" xfId="1" applyNumberFormat="1" applyFont="1" applyFill="1" applyBorder="1" applyAlignment="1" applyProtection="1">
      <alignment vertical="center" shrinkToFit="1"/>
      <protection locked="0"/>
    </xf>
    <xf numFmtId="38" fontId="10" fillId="0" borderId="6" xfId="1" applyFont="1" applyFill="1" applyBorder="1" applyAlignment="1" applyProtection="1">
      <alignment vertical="center" shrinkToFit="1"/>
      <protection locked="0"/>
    </xf>
    <xf numFmtId="176" fontId="10" fillId="0" borderId="6" xfId="1" applyNumberFormat="1" applyFont="1" applyFill="1" applyBorder="1" applyAlignment="1" applyProtection="1">
      <alignment vertical="center" shrinkToFit="1"/>
      <protection locked="0"/>
    </xf>
    <xf numFmtId="14" fontId="10" fillId="0" borderId="21" xfId="0" applyNumberFormat="1" applyFont="1" applyBorder="1" applyAlignment="1">
      <alignment horizontal="center" vertical="center" shrinkToFit="1"/>
    </xf>
    <xf numFmtId="20" fontId="10" fillId="0" borderId="22" xfId="0" applyNumberFormat="1" applyFont="1" applyBorder="1" applyAlignment="1">
      <alignment horizontal="center" vertical="center" shrinkToFit="1"/>
    </xf>
    <xf numFmtId="20" fontId="10" fillId="0" borderId="24" xfId="0" applyNumberFormat="1" applyFont="1" applyBorder="1" applyAlignment="1">
      <alignment horizontal="center" vertical="center" shrinkToFit="1"/>
    </xf>
    <xf numFmtId="176" fontId="10" fillId="0" borderId="21" xfId="1" applyNumberFormat="1" applyFont="1" applyFill="1" applyBorder="1" applyAlignment="1">
      <alignment vertical="center" shrinkToFit="1"/>
    </xf>
    <xf numFmtId="38" fontId="10" fillId="0" borderId="25" xfId="1" applyFont="1" applyFill="1" applyBorder="1" applyAlignment="1">
      <alignment vertical="center" shrinkToFit="1"/>
    </xf>
    <xf numFmtId="20" fontId="10" fillId="0" borderId="13" xfId="0" applyNumberFormat="1" applyFont="1" applyBorder="1" applyAlignment="1">
      <alignment horizontal="center" vertical="center" shrinkToFit="1"/>
    </xf>
    <xf numFmtId="20" fontId="10" fillId="0" borderId="15" xfId="0" applyNumberFormat="1" applyFont="1" applyBorder="1" applyAlignment="1">
      <alignment horizontal="center" vertical="center" shrinkToFit="1"/>
    </xf>
    <xf numFmtId="176" fontId="10" fillId="0" borderId="5" xfId="1" applyNumberFormat="1" applyFont="1" applyFill="1" applyBorder="1" applyAlignment="1">
      <alignment vertical="center" shrinkToFit="1"/>
    </xf>
    <xf numFmtId="38" fontId="10" fillId="0" borderId="6" xfId="1" applyFont="1" applyFill="1" applyBorder="1" applyAlignment="1">
      <alignment vertical="center" shrinkToFit="1"/>
    </xf>
    <xf numFmtId="0" fontId="9" fillId="0" borderId="0" xfId="0" applyFont="1" applyAlignment="1">
      <alignment horizontal="center" vertical="center"/>
    </xf>
    <xf numFmtId="38" fontId="8" fillId="0" borderId="6" xfId="1" applyFont="1" applyBorder="1" applyAlignment="1" applyProtection="1">
      <alignment vertical="center"/>
    </xf>
    <xf numFmtId="38" fontId="8" fillId="2" borderId="6" xfId="1" applyFont="1" applyFill="1" applyBorder="1" applyAlignment="1" applyProtection="1">
      <alignment vertical="center"/>
    </xf>
    <xf numFmtId="38" fontId="8" fillId="0" borderId="6" xfId="1" applyFont="1" applyFill="1" applyBorder="1" applyAlignment="1" applyProtection="1">
      <alignment vertical="center"/>
    </xf>
    <xf numFmtId="0" fontId="9" fillId="0" borderId="0" xfId="8" applyFont="1" applyAlignment="1">
      <alignment horizontal="left" vertical="center"/>
    </xf>
    <xf numFmtId="0" fontId="10" fillId="0" borderId="22" xfId="0" applyFont="1" applyBorder="1" applyAlignment="1" applyProtection="1">
      <alignment vertical="center" shrinkToFit="1"/>
      <protection locked="0"/>
    </xf>
    <xf numFmtId="0" fontId="9" fillId="0" borderId="1" xfId="0" applyFont="1" applyBorder="1" applyAlignment="1">
      <alignment horizontal="center" vertical="center" shrinkToFit="1"/>
    </xf>
    <xf numFmtId="0" fontId="9" fillId="0" borderId="0" xfId="0" applyFont="1" applyAlignment="1">
      <alignment horizontal="center" vertical="center" shrinkToFit="1"/>
    </xf>
    <xf numFmtId="0" fontId="10" fillId="0" borderId="29"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2" borderId="29" xfId="0" applyFont="1" applyFill="1" applyBorder="1" applyAlignment="1">
      <alignment horizontal="center" vertical="center" shrinkToFit="1"/>
    </xf>
    <xf numFmtId="0" fontId="10" fillId="2" borderId="33" xfId="0" applyFont="1" applyFill="1" applyBorder="1" applyAlignment="1">
      <alignment horizontal="center" vertical="center" shrinkToFit="1"/>
    </xf>
    <xf numFmtId="14" fontId="10" fillId="0" borderId="21" xfId="0" applyNumberFormat="1" applyFont="1" applyBorder="1" applyAlignment="1" applyProtection="1">
      <alignment vertical="center" shrinkToFit="1"/>
      <protection locked="0"/>
    </xf>
    <xf numFmtId="20" fontId="10" fillId="0" borderId="22" xfId="0" applyNumberFormat="1" applyFont="1" applyBorder="1" applyAlignment="1" applyProtection="1">
      <alignment vertical="center" shrinkToFit="1"/>
      <protection locked="0"/>
    </xf>
    <xf numFmtId="20" fontId="10" fillId="0" borderId="24" xfId="0" applyNumberFormat="1" applyFont="1" applyBorder="1" applyAlignment="1" applyProtection="1">
      <alignment vertical="center" shrinkToFit="1"/>
      <protection locked="0"/>
    </xf>
    <xf numFmtId="0" fontId="10" fillId="0" borderId="25" xfId="0" applyFont="1" applyBorder="1" applyAlignment="1" applyProtection="1">
      <alignment vertical="center" shrinkToFit="1"/>
      <protection locked="0"/>
    </xf>
    <xf numFmtId="20" fontId="10" fillId="0" borderId="13" xfId="0" applyNumberFormat="1" applyFont="1" applyBorder="1" applyAlignment="1" applyProtection="1">
      <alignment vertical="center" shrinkToFit="1"/>
      <protection locked="0"/>
    </xf>
    <xf numFmtId="20" fontId="10" fillId="0" borderId="15" xfId="0" applyNumberFormat="1" applyFont="1" applyBorder="1" applyAlignment="1" applyProtection="1">
      <alignment vertical="center" shrinkToFit="1"/>
      <protection locked="0"/>
    </xf>
    <xf numFmtId="0" fontId="10" fillId="0" borderId="6" xfId="0" applyFont="1" applyBorder="1" applyAlignment="1" applyProtection="1">
      <alignment vertical="center" shrinkToFit="1"/>
      <protection locked="0"/>
    </xf>
    <xf numFmtId="0" fontId="10" fillId="0" borderId="25" xfId="0" applyFont="1" applyBorder="1" applyAlignment="1">
      <alignment horizontal="justify" vertical="center" shrinkToFit="1"/>
    </xf>
    <xf numFmtId="0" fontId="10" fillId="0" borderId="6" xfId="0" applyFont="1" applyBorder="1" applyAlignment="1">
      <alignment horizontal="justify" vertical="center" shrinkToFit="1"/>
    </xf>
    <xf numFmtId="0" fontId="10" fillId="0" borderId="6" xfId="0" applyFont="1" applyBorder="1" applyAlignment="1">
      <alignment vertical="center" shrinkToFit="1"/>
    </xf>
    <xf numFmtId="38" fontId="10" fillId="2" borderId="25" xfId="1" applyFont="1" applyFill="1" applyBorder="1" applyAlignment="1" applyProtection="1">
      <alignment vertical="center" shrinkToFit="1"/>
      <protection locked="0"/>
    </xf>
    <xf numFmtId="38" fontId="10" fillId="2" borderId="6" xfId="1" applyFont="1" applyFill="1" applyBorder="1" applyAlignment="1" applyProtection="1">
      <alignment vertical="center" shrinkToFit="1"/>
      <protection locked="0"/>
    </xf>
    <xf numFmtId="0" fontId="10" fillId="0" borderId="0" xfId="6" applyFont="1" applyAlignment="1">
      <alignment horizontal="left" vertical="center"/>
    </xf>
    <xf numFmtId="0" fontId="10" fillId="0" borderId="36" xfId="6" applyFont="1" applyBorder="1" applyAlignment="1">
      <alignment horizontal="center" vertical="center"/>
    </xf>
    <xf numFmtId="0" fontId="10" fillId="0" borderId="36" xfId="6" applyFont="1" applyBorder="1" applyAlignment="1" applyProtection="1">
      <alignment horizontal="left" vertical="center" shrinkToFit="1"/>
      <protection locked="0"/>
    </xf>
    <xf numFmtId="0" fontId="10" fillId="0" borderId="36" xfId="6" applyFont="1" applyBorder="1" applyAlignment="1" applyProtection="1">
      <alignment horizontal="left" vertical="center"/>
      <protection locked="0"/>
    </xf>
    <xf numFmtId="0" fontId="10" fillId="0" borderId="0" xfId="6" applyFont="1" applyAlignment="1" applyProtection="1">
      <alignment horizontal="left" vertical="center"/>
      <protection locked="0"/>
    </xf>
    <xf numFmtId="0" fontId="10" fillId="0" borderId="35" xfId="6" applyFont="1" applyBorder="1" applyAlignment="1" applyProtection="1">
      <alignment horizontal="left" vertical="center"/>
      <protection locked="0"/>
    </xf>
    <xf numFmtId="0" fontId="10" fillId="0" borderId="35" xfId="6" applyFont="1" applyBorder="1" applyAlignment="1" applyProtection="1">
      <alignment horizontal="left" vertical="center" shrinkToFit="1"/>
      <protection locked="0"/>
    </xf>
    <xf numFmtId="177" fontId="10" fillId="0" borderId="0" xfId="6" applyNumberFormat="1" applyFont="1" applyAlignment="1">
      <alignment horizontal="center" vertical="center"/>
    </xf>
    <xf numFmtId="0" fontId="9" fillId="0" borderId="0" xfId="6" applyFont="1" applyAlignment="1">
      <alignment horizontal="left" vertical="center"/>
    </xf>
    <xf numFmtId="0" fontId="9" fillId="0" borderId="0" xfId="6" applyFont="1" applyAlignment="1">
      <alignment horizontal="center" vertical="center" wrapText="1"/>
    </xf>
    <xf numFmtId="0" fontId="9" fillId="0" borderId="0" xfId="6" applyFont="1" applyAlignment="1">
      <alignment horizontal="center" vertical="center"/>
    </xf>
    <xf numFmtId="0" fontId="9" fillId="0" borderId="0" xfId="6" applyFont="1" applyAlignment="1" applyProtection="1">
      <alignment horizontal="center" vertical="center"/>
      <protection locked="0"/>
    </xf>
    <xf numFmtId="20" fontId="10" fillId="0" borderId="0" xfId="6" applyNumberFormat="1" applyFont="1" applyAlignment="1" applyProtection="1">
      <alignment horizontal="center" vertical="center"/>
      <protection locked="0"/>
    </xf>
    <xf numFmtId="0" fontId="10" fillId="0" borderId="0" xfId="6" applyFont="1" applyAlignment="1" applyProtection="1">
      <alignment horizontal="center" vertical="center"/>
      <protection locked="0"/>
    </xf>
    <xf numFmtId="0" fontId="10" fillId="0" borderId="35" xfId="6" applyFont="1" applyBorder="1" applyAlignment="1">
      <alignment horizontal="center" vertical="center"/>
    </xf>
    <xf numFmtId="0" fontId="10" fillId="0" borderId="0" xfId="6" applyFont="1" applyAlignment="1" applyProtection="1">
      <alignment horizontal="left" vertical="center" wrapText="1"/>
      <protection locked="0"/>
    </xf>
    <xf numFmtId="179" fontId="10" fillId="0" borderId="0" xfId="6" applyNumberFormat="1" applyFont="1" applyAlignment="1" applyProtection="1">
      <alignment horizontal="center" vertical="center" shrinkToFit="1"/>
      <protection locked="0"/>
    </xf>
    <xf numFmtId="0" fontId="10" fillId="0" borderId="0" xfId="6" applyFont="1" applyAlignment="1">
      <alignment horizontal="right" vertical="top" shrinkToFit="1"/>
    </xf>
    <xf numFmtId="0" fontId="10" fillId="0" borderId="0" xfId="6" applyFont="1" applyAlignment="1">
      <alignment horizontal="justify" vertical="top" wrapText="1"/>
    </xf>
    <xf numFmtId="178" fontId="10" fillId="2" borderId="0" xfId="6" applyNumberFormat="1" applyFont="1" applyFill="1" applyAlignment="1">
      <alignment horizontal="center" vertical="top" shrinkToFit="1"/>
    </xf>
    <xf numFmtId="178" fontId="10" fillId="2" borderId="0" xfId="6" applyNumberFormat="1" applyFont="1" applyFill="1" applyAlignment="1">
      <alignment horizontal="center" vertical="top" wrapText="1"/>
    </xf>
    <xf numFmtId="0" fontId="10" fillId="0" borderId="0" xfId="6" applyFont="1" applyAlignment="1">
      <alignment horizontal="left" vertical="top" wrapText="1"/>
    </xf>
    <xf numFmtId="0" fontId="0" fillId="0" borderId="0" xfId="0" applyAlignment="1">
      <alignment horizontal="left" vertical="center"/>
    </xf>
    <xf numFmtId="0" fontId="10" fillId="0" borderId="0" xfId="6" applyFont="1" applyAlignment="1">
      <alignment horizontal="center" vertical="top" wrapText="1"/>
    </xf>
    <xf numFmtId="0" fontId="10" fillId="0" borderId="0" xfId="6" applyFont="1" applyAlignment="1" applyProtection="1">
      <alignment horizontal="left" vertical="top" wrapText="1"/>
      <protection locked="0"/>
    </xf>
    <xf numFmtId="0" fontId="10" fillId="0" borderId="0" xfId="6" applyFont="1" applyAlignment="1">
      <alignment horizontal="left" vertical="top" shrinkToFit="1"/>
    </xf>
    <xf numFmtId="0" fontId="10" fillId="0" borderId="0" xfId="6" applyFont="1" applyAlignment="1">
      <alignment horizontal="center" vertical="top" shrinkToFit="1"/>
    </xf>
    <xf numFmtId="0" fontId="10" fillId="0" borderId="0" xfId="6" applyFont="1" applyAlignment="1">
      <alignment horizontal="center" vertical="top"/>
    </xf>
    <xf numFmtId="0" fontId="10" fillId="0" borderId="13" xfId="0" applyFont="1" applyBorder="1" applyAlignment="1">
      <alignment horizontal="center" vertical="center"/>
    </xf>
    <xf numFmtId="0" fontId="10" fillId="0" borderId="15" xfId="0" applyFont="1" applyBorder="1" applyAlignment="1">
      <alignment horizontal="center" vertical="center"/>
    </xf>
    <xf numFmtId="38" fontId="10" fillId="2" borderId="29" xfId="1" applyFont="1" applyFill="1" applyBorder="1" applyAlignment="1">
      <alignment horizontal="center" vertical="center" shrinkToFit="1"/>
    </xf>
    <xf numFmtId="38" fontId="10" fillId="2" borderId="31" xfId="1" applyFont="1" applyFill="1" applyBorder="1" applyAlignment="1">
      <alignment horizontal="center" vertical="center" shrinkToFit="1"/>
    </xf>
    <xf numFmtId="38" fontId="10" fillId="2" borderId="32" xfId="1" applyFont="1" applyFill="1" applyBorder="1" applyAlignment="1">
      <alignment horizontal="center" vertical="center" shrinkToFit="1"/>
    </xf>
    <xf numFmtId="0" fontId="10" fillId="0" borderId="29" xfId="0" applyFont="1" applyBorder="1" applyAlignment="1">
      <alignment horizontal="center" vertical="center" wrapText="1" shrinkToFit="1"/>
    </xf>
    <xf numFmtId="0" fontId="10" fillId="0" borderId="32" xfId="0" applyFont="1" applyBorder="1" applyAlignment="1">
      <alignment horizontal="center" vertical="center" wrapText="1" shrinkToFit="1"/>
    </xf>
    <xf numFmtId="0" fontId="10" fillId="0" borderId="31" xfId="0" applyFont="1" applyBorder="1" applyAlignment="1">
      <alignment horizontal="center" vertical="center" shrinkToFit="1"/>
    </xf>
    <xf numFmtId="0" fontId="10" fillId="0" borderId="29" xfId="0" applyFont="1" applyBorder="1" applyAlignment="1">
      <alignment horizontal="center" vertical="center"/>
    </xf>
    <xf numFmtId="0" fontId="10" fillId="0" borderId="33" xfId="0" applyFont="1" applyBorder="1" applyAlignment="1">
      <alignment horizontal="center" vertical="center"/>
    </xf>
    <xf numFmtId="0" fontId="10" fillId="0" borderId="31" xfId="0" applyFont="1" applyBorder="1" applyAlignment="1">
      <alignment horizontal="center" vertical="center"/>
    </xf>
    <xf numFmtId="0" fontId="10" fillId="0" borderId="29" xfId="0" applyFont="1" applyBorder="1" applyAlignment="1">
      <alignment horizontal="center" vertical="center" shrinkToFit="1"/>
    </xf>
    <xf numFmtId="0" fontId="10" fillId="0" borderId="33" xfId="0" applyFont="1" applyBorder="1" applyAlignment="1">
      <alignment horizontal="center" vertical="center" shrinkToFit="1"/>
    </xf>
    <xf numFmtId="0" fontId="9" fillId="0" borderId="0" xfId="0" applyFont="1" applyAlignment="1">
      <alignment horizontal="center" vertical="center" wrapText="1"/>
    </xf>
    <xf numFmtId="0" fontId="9" fillId="0" borderId="0" xfId="0" applyFont="1" applyAlignment="1">
      <alignment horizontal="center" vertical="center"/>
    </xf>
    <xf numFmtId="0" fontId="10" fillId="0" borderId="2" xfId="0" applyFont="1" applyBorder="1" applyAlignment="1">
      <alignment horizontal="center" vertical="center" wrapText="1"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2" borderId="0" xfId="0" applyFont="1" applyFill="1" applyAlignment="1">
      <alignment horizontal="left" vertical="center" shrinkToFit="1"/>
    </xf>
    <xf numFmtId="0" fontId="10" fillId="0" borderId="13" xfId="0" applyFont="1" applyBorder="1" applyAlignment="1">
      <alignment horizontal="center" vertical="center" wrapText="1" shrinkToFit="1"/>
    </xf>
    <xf numFmtId="0" fontId="10" fillId="0" borderId="15" xfId="0" applyFont="1" applyBorder="1" applyAlignment="1">
      <alignment horizontal="center" vertical="center" wrapText="1"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10" fillId="0" borderId="37" xfId="0" applyFont="1" applyBorder="1" applyAlignment="1">
      <alignment horizontal="center" vertical="center" wrapText="1" shrinkToFit="1"/>
    </xf>
    <xf numFmtId="0" fontId="10" fillId="0" borderId="32"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38" fontId="9" fillId="2" borderId="19" xfId="0" applyNumberFormat="1"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9" fillId="0" borderId="18" xfId="0" applyFont="1" applyBorder="1" applyAlignment="1">
      <alignment horizontal="center" vertical="center" wrapText="1" shrinkToFit="1"/>
    </xf>
    <xf numFmtId="0" fontId="10" fillId="0" borderId="0" xfId="0" applyFont="1" applyAlignment="1">
      <alignment horizontal="left"/>
    </xf>
    <xf numFmtId="0" fontId="10" fillId="0" borderId="3" xfId="0" applyFont="1" applyBorder="1" applyAlignment="1">
      <alignment horizontal="left"/>
    </xf>
    <xf numFmtId="38" fontId="10" fillId="0" borderId="29" xfId="1" applyFont="1" applyFill="1" applyBorder="1" applyAlignment="1" applyProtection="1">
      <alignment horizontal="center" vertical="center" shrinkToFit="1"/>
      <protection locked="0"/>
    </xf>
    <xf numFmtId="38" fontId="10" fillId="0" borderId="31" xfId="1" applyFont="1" applyFill="1" applyBorder="1" applyAlignment="1" applyProtection="1">
      <alignment horizontal="center" vertical="center" shrinkToFit="1"/>
      <protection locked="0"/>
    </xf>
    <xf numFmtId="38" fontId="10" fillId="0" borderId="32" xfId="1" applyFont="1" applyFill="1" applyBorder="1" applyAlignment="1" applyProtection="1">
      <alignment horizontal="center" vertical="center" shrinkToFit="1"/>
      <protection locked="0"/>
    </xf>
    <xf numFmtId="0" fontId="10" fillId="0" borderId="0" xfId="0" applyFont="1" applyAlignment="1">
      <alignment horizontal="right" vertical="center"/>
    </xf>
    <xf numFmtId="0" fontId="9" fillId="0" borderId="0" xfId="0" applyFont="1" applyAlignment="1">
      <alignment horizontal="left" vertical="center"/>
    </xf>
    <xf numFmtId="22" fontId="10" fillId="0" borderId="0" xfId="6" applyNumberFormat="1" applyFont="1" applyAlignment="1" applyProtection="1">
      <alignment horizontal="center" vertical="center"/>
      <protection locked="0"/>
    </xf>
    <xf numFmtId="0" fontId="9" fillId="2" borderId="0" xfId="8" applyFont="1" applyFill="1" applyAlignment="1">
      <alignment horizontal="center" vertical="center"/>
    </xf>
    <xf numFmtId="0" fontId="10" fillId="2" borderId="38" xfId="0" applyFont="1" applyFill="1" applyBorder="1" applyAlignment="1">
      <alignment horizontal="left" vertical="center" shrinkToFit="1"/>
    </xf>
    <xf numFmtId="0" fontId="8" fillId="0" borderId="6" xfId="0" applyFont="1" applyBorder="1" applyAlignment="1">
      <alignment horizontal="center" vertical="center" shrinkToFit="1"/>
    </xf>
    <xf numFmtId="0" fontId="8" fillId="0" borderId="6" xfId="0" applyFont="1" applyBorder="1" applyAlignment="1">
      <alignment horizontal="center" vertical="center"/>
    </xf>
    <xf numFmtId="0" fontId="8" fillId="2" borderId="6" xfId="0" applyFont="1" applyFill="1" applyBorder="1" applyAlignment="1">
      <alignment horizontal="center" vertical="center"/>
    </xf>
    <xf numFmtId="0" fontId="8" fillId="0" borderId="6" xfId="0" applyFont="1" applyBorder="1" applyAlignment="1">
      <alignment horizontal="center" vertical="center" wrapText="1"/>
    </xf>
    <xf numFmtId="0" fontId="10" fillId="0" borderId="0" xfId="7" applyFont="1" applyAlignment="1">
      <alignment horizontal="right" vertical="center" wrapText="1"/>
    </xf>
  </cellXfs>
  <cellStyles count="9">
    <cellStyle name="桁区切り" xfId="1" builtinId="6"/>
    <cellStyle name="桁区切り 2" xfId="2" xr:uid="{00000000-0005-0000-0000-000001000000}"/>
    <cellStyle name="桁区切り 3" xfId="3" xr:uid="{00000000-0005-0000-0000-000002000000}"/>
    <cellStyle name="通貨 2" xfId="4" xr:uid="{00000000-0005-0000-0000-000003000000}"/>
    <cellStyle name="標準" xfId="0" builtinId="0"/>
    <cellStyle name="標準 2" xfId="5" xr:uid="{00000000-0005-0000-0000-000005000000}"/>
    <cellStyle name="標準 3" xfId="6" xr:uid="{00000000-0005-0000-0000-000006000000}"/>
    <cellStyle name="標準 3 2" xfId="7" xr:uid="{EA8FA606-621D-4159-9F26-1D052BFDE844}"/>
    <cellStyle name="標準 3 2 2" xfId="8" xr:uid="{6A7C4ED9-A1BA-49D8-AB74-3D5AD83EFCCE}"/>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35</xdr:col>
      <xdr:colOff>95250</xdr:colOff>
      <xdr:row>8</xdr:row>
      <xdr:rowOff>133350</xdr:rowOff>
    </xdr:from>
    <xdr:to>
      <xdr:col>62</xdr:col>
      <xdr:colOff>85725</xdr:colOff>
      <xdr:row>22</xdr:row>
      <xdr:rowOff>63500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096000" y="1657350"/>
          <a:ext cx="4619625" cy="221615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・出張先ごとにファイルを作成してください。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・出張者ごとにシート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の「行程表及び旅費積算書」を入力してください。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35</xdr:col>
      <xdr:colOff>95250</xdr:colOff>
      <xdr:row>34</xdr:row>
      <xdr:rowOff>0</xdr:rowOff>
    </xdr:from>
    <xdr:to>
      <xdr:col>54</xdr:col>
      <xdr:colOff>161926</xdr:colOff>
      <xdr:row>39</xdr:row>
      <xdr:rowOff>171450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762750" y="6105525"/>
          <a:ext cx="3686176" cy="112395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「３．出張等の参加に要した経費」の数字を、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「実績報告申請書」基本項目兼加算項目（訪問）</a:t>
          </a:r>
          <a:endParaRPr kumimoji="1" lang="en-US" altLang="ja-JP" sz="1100" b="1">
            <a:solidFill>
              <a:srgbClr val="FF0000"/>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95249</xdr:colOff>
      <xdr:row>34</xdr:row>
      <xdr:rowOff>0</xdr:rowOff>
    </xdr:from>
    <xdr:to>
      <xdr:col>54</xdr:col>
      <xdr:colOff>152400</xdr:colOff>
      <xdr:row>39</xdr:row>
      <xdr:rowOff>171450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762749" y="6105525"/>
          <a:ext cx="3676651" cy="112395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「３．出張等の参加に要した経費」の数字を、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「実績報告申請書」基本項目兼加算項目（訪問）</a:t>
          </a:r>
          <a:endParaRPr kumimoji="1" lang="en-US" altLang="ja-JP" sz="1100" b="1">
            <a:solidFill>
              <a:srgbClr val="FF0000"/>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35</xdr:col>
      <xdr:colOff>95250</xdr:colOff>
      <xdr:row>8</xdr:row>
      <xdr:rowOff>152400</xdr:rowOff>
    </xdr:from>
    <xdr:to>
      <xdr:col>62</xdr:col>
      <xdr:colOff>104775</xdr:colOff>
      <xdr:row>22</xdr:row>
      <xdr:rowOff>155222</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021917" y="1676400"/>
          <a:ext cx="4581525" cy="2288822"/>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・出張先ごとにファイルを作成してください。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・出張者ごとにシート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の「行程表及び旅費積算書」を入力してください。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CI41"/>
  <sheetViews>
    <sheetView showZeros="0" view="pageBreakPreview" zoomScale="145" zoomScaleNormal="100" zoomScaleSheetLayoutView="145" workbookViewId="0">
      <selection activeCell="O6" sqref="O6:T8"/>
    </sheetView>
  </sheetViews>
  <sheetFormatPr defaultColWidth="2.375" defaultRowHeight="15" customHeight="1"/>
  <cols>
    <col min="1" max="16384" width="2.375" style="9"/>
  </cols>
  <sheetData>
    <row r="1" spans="1:35" ht="15" customHeight="1">
      <c r="A1" s="116" t="s">
        <v>0</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row>
    <row r="2" spans="1:35" ht="15" customHeight="1">
      <c r="A2" s="8"/>
      <c r="B2" s="118" t="s">
        <v>1</v>
      </c>
      <c r="C2" s="118"/>
      <c r="D2" s="118"/>
      <c r="E2" s="118"/>
      <c r="F2" s="118"/>
      <c r="G2" s="118"/>
      <c r="H2" s="118"/>
      <c r="I2" s="118"/>
      <c r="J2" s="118"/>
      <c r="K2" s="118"/>
      <c r="L2" s="118"/>
      <c r="M2" s="119" t="s">
        <v>2</v>
      </c>
      <c r="N2" s="119"/>
      <c r="O2" s="119"/>
      <c r="P2" s="119"/>
      <c r="Q2" s="119"/>
      <c r="R2" s="119"/>
      <c r="S2" s="119"/>
      <c r="T2" s="119"/>
      <c r="U2" s="8"/>
      <c r="V2" s="8"/>
      <c r="W2" s="8"/>
      <c r="X2" s="8"/>
      <c r="Y2" s="8"/>
      <c r="Z2" s="8"/>
      <c r="AA2" s="8"/>
      <c r="AB2" s="8"/>
      <c r="AC2" s="8"/>
      <c r="AD2" s="8"/>
      <c r="AE2" s="8"/>
      <c r="AF2" s="8"/>
      <c r="AG2" s="8"/>
      <c r="AH2" s="8"/>
      <c r="AI2" s="8"/>
    </row>
    <row r="3" spans="1:35" ht="15" customHeight="1">
      <c r="B3" s="60"/>
    </row>
    <row r="4" spans="1:35" ht="15.75">
      <c r="A4" s="117" t="s">
        <v>3</v>
      </c>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row>
    <row r="5" spans="1:35" ht="15" customHeight="1">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row>
    <row r="6" spans="1:35" ht="15" customHeight="1">
      <c r="B6" s="60"/>
      <c r="O6" s="184" t="s">
        <v>182</v>
      </c>
      <c r="P6" s="184"/>
      <c r="Q6" s="184"/>
      <c r="R6" s="184"/>
      <c r="S6" s="184"/>
      <c r="T6" s="184"/>
      <c r="U6" s="123" t="s">
        <v>4</v>
      </c>
      <c r="V6" s="112"/>
      <c r="W6" s="112"/>
      <c r="X6" s="112"/>
      <c r="Y6" s="112"/>
      <c r="Z6" s="112"/>
      <c r="AA6" s="112"/>
      <c r="AB6" s="112"/>
      <c r="AC6" s="112"/>
      <c r="AD6" s="112"/>
      <c r="AE6" s="112"/>
      <c r="AF6" s="112"/>
      <c r="AG6" s="112"/>
      <c r="AH6" s="112"/>
      <c r="AI6" s="112"/>
    </row>
    <row r="7" spans="1:35" ht="15" customHeight="1">
      <c r="B7" s="60"/>
      <c r="O7" s="184"/>
      <c r="P7" s="184"/>
      <c r="Q7" s="184"/>
      <c r="R7" s="184"/>
      <c r="S7" s="184"/>
      <c r="T7" s="184"/>
      <c r="U7" s="112"/>
      <c r="V7" s="112"/>
      <c r="W7" s="112"/>
      <c r="X7" s="112"/>
      <c r="Y7" s="112"/>
      <c r="Z7" s="112"/>
      <c r="AA7" s="112"/>
      <c r="AB7" s="112"/>
      <c r="AC7" s="112"/>
      <c r="AD7" s="112"/>
      <c r="AE7" s="112"/>
      <c r="AF7" s="112"/>
      <c r="AG7" s="112"/>
      <c r="AH7" s="112"/>
      <c r="AI7" s="112"/>
    </row>
    <row r="8" spans="1:35" ht="15" customHeight="1">
      <c r="B8" s="60"/>
      <c r="O8" s="184"/>
      <c r="P8" s="184"/>
      <c r="Q8" s="184"/>
      <c r="R8" s="184"/>
      <c r="S8" s="184"/>
      <c r="T8" s="184"/>
      <c r="U8" s="112" t="s">
        <v>5</v>
      </c>
      <c r="V8" s="112"/>
      <c r="W8" s="112"/>
      <c r="X8" s="112"/>
      <c r="Y8" s="112"/>
      <c r="Z8" s="112"/>
      <c r="AA8" s="112"/>
      <c r="AB8" s="112"/>
      <c r="AC8" s="112"/>
      <c r="AD8" s="112"/>
      <c r="AE8" s="112"/>
      <c r="AF8" s="112"/>
      <c r="AG8" s="112"/>
      <c r="AH8" s="112"/>
      <c r="AI8" s="112"/>
    </row>
    <row r="9" spans="1:35" ht="15" customHeight="1">
      <c r="B9" s="9" t="s">
        <v>6</v>
      </c>
    </row>
    <row r="10" spans="1:35" ht="15" customHeight="1">
      <c r="C10" s="9" t="s">
        <v>7</v>
      </c>
      <c r="D10" s="108" t="s">
        <v>8</v>
      </c>
      <c r="E10" s="108"/>
      <c r="F10" s="108"/>
      <c r="G10" s="108"/>
      <c r="H10" s="108"/>
      <c r="I10" s="108"/>
      <c r="J10" s="9" t="s">
        <v>9</v>
      </c>
      <c r="K10" s="124">
        <v>45945</v>
      </c>
      <c r="L10" s="124"/>
      <c r="M10" s="124"/>
      <c r="N10" s="124"/>
      <c r="O10" s="124"/>
      <c r="P10" s="124"/>
      <c r="Q10" s="124"/>
      <c r="R10" s="67"/>
      <c r="S10" s="120">
        <v>0.41736111111111113</v>
      </c>
      <c r="T10" s="121"/>
      <c r="U10" s="121"/>
      <c r="V10" s="121"/>
      <c r="W10" s="9" t="str">
        <f>IF(S10="","","～")</f>
        <v>～</v>
      </c>
      <c r="X10" s="120">
        <v>0.50763888888888886</v>
      </c>
      <c r="Y10" s="121"/>
      <c r="Z10" s="121"/>
      <c r="AA10" s="121"/>
    </row>
    <row r="11" spans="1:35" ht="15" customHeight="1">
      <c r="B11" s="60" t="s">
        <v>10</v>
      </c>
      <c r="K11" s="124"/>
      <c r="L11" s="124"/>
      <c r="M11" s="124"/>
      <c r="N11" s="124"/>
      <c r="O11" s="124"/>
      <c r="P11" s="124"/>
      <c r="Q11" s="124"/>
      <c r="R11" s="67"/>
      <c r="S11" s="120"/>
      <c r="T11" s="121"/>
      <c r="U11" s="121"/>
      <c r="V11" s="121"/>
      <c r="W11" s="9" t="str">
        <f>IF(S11="","","～")</f>
        <v/>
      </c>
      <c r="X11" s="120"/>
      <c r="Y11" s="121"/>
      <c r="Z11" s="121"/>
      <c r="AA11" s="121"/>
    </row>
    <row r="12" spans="1:35" ht="15" customHeight="1">
      <c r="B12" s="60"/>
      <c r="C12" s="9" t="s">
        <v>11</v>
      </c>
      <c r="D12" s="108" t="s">
        <v>12</v>
      </c>
      <c r="E12" s="108"/>
      <c r="F12" s="108"/>
      <c r="G12" s="108"/>
      <c r="H12" s="108"/>
      <c r="I12" s="108"/>
      <c r="J12" s="9" t="s">
        <v>9</v>
      </c>
      <c r="K12" s="115" t="s">
        <v>13</v>
      </c>
      <c r="L12" s="115"/>
      <c r="M12" s="115"/>
      <c r="N12" s="112" t="s">
        <v>14</v>
      </c>
      <c r="O12" s="112"/>
      <c r="P12" s="112"/>
      <c r="Q12" s="112"/>
      <c r="R12" s="112"/>
      <c r="S12" s="112"/>
      <c r="T12" s="112"/>
      <c r="U12" s="112"/>
      <c r="V12" s="112"/>
      <c r="W12" s="112"/>
      <c r="X12" s="112"/>
      <c r="Y12" s="112"/>
      <c r="Z12" s="112"/>
      <c r="AA12" s="112"/>
      <c r="AB12" s="112"/>
      <c r="AC12" s="112"/>
      <c r="AD12" s="112"/>
      <c r="AE12" s="112"/>
      <c r="AF12" s="112"/>
      <c r="AG12" s="112"/>
      <c r="AH12" s="112"/>
      <c r="AI12" s="112"/>
    </row>
    <row r="13" spans="1:35" ht="15" customHeight="1">
      <c r="B13" s="60"/>
      <c r="K13" s="115" t="s">
        <v>15</v>
      </c>
      <c r="L13" s="115"/>
      <c r="M13" s="115"/>
      <c r="N13" s="112" t="s">
        <v>16</v>
      </c>
      <c r="O13" s="112"/>
      <c r="P13" s="112"/>
      <c r="Q13" s="112"/>
      <c r="R13" s="112"/>
      <c r="S13" s="112"/>
      <c r="T13" s="112"/>
      <c r="U13" s="112"/>
      <c r="V13" s="112"/>
      <c r="W13" s="112"/>
      <c r="X13" s="112"/>
      <c r="Y13" s="112"/>
      <c r="Z13" s="112"/>
      <c r="AA13" s="112"/>
      <c r="AB13" s="112"/>
      <c r="AC13" s="112"/>
      <c r="AD13" s="112"/>
      <c r="AE13" s="112"/>
      <c r="AF13" s="112"/>
      <c r="AG13" s="112"/>
      <c r="AH13" s="112"/>
      <c r="AI13" s="112"/>
    </row>
    <row r="14" spans="1:35" ht="15" customHeight="1">
      <c r="B14" s="60"/>
      <c r="C14" s="9" t="s">
        <v>17</v>
      </c>
      <c r="D14" s="108" t="s">
        <v>18</v>
      </c>
      <c r="E14" s="108"/>
      <c r="F14" s="108"/>
      <c r="G14" s="108"/>
      <c r="H14" s="108"/>
      <c r="I14" s="108"/>
      <c r="J14" s="9" t="s">
        <v>9</v>
      </c>
      <c r="K14" s="122" t="s">
        <v>19</v>
      </c>
      <c r="L14" s="122"/>
      <c r="M14" s="122"/>
      <c r="N14" s="114" t="s">
        <v>20</v>
      </c>
      <c r="O14" s="114"/>
      <c r="P14" s="114"/>
      <c r="Q14" s="114"/>
      <c r="R14" s="114"/>
      <c r="S14" s="114"/>
      <c r="T14" s="122" t="s">
        <v>21</v>
      </c>
      <c r="U14" s="122"/>
      <c r="V14" s="122"/>
      <c r="W14" s="113" t="s">
        <v>22</v>
      </c>
      <c r="X14" s="113"/>
      <c r="Y14" s="113"/>
      <c r="Z14" s="113"/>
      <c r="AA14" s="113"/>
      <c r="AB14" s="113"/>
      <c r="AC14" s="113"/>
      <c r="AD14" s="113"/>
      <c r="AE14" s="113"/>
      <c r="AF14" s="113"/>
      <c r="AG14" s="113"/>
      <c r="AH14" s="113"/>
      <c r="AI14" s="113"/>
    </row>
    <row r="15" spans="1:35" ht="15" customHeight="1">
      <c r="B15" s="60"/>
      <c r="K15" s="109" t="s">
        <v>23</v>
      </c>
      <c r="L15" s="109"/>
      <c r="M15" s="109"/>
      <c r="N15" s="110" t="s">
        <v>24</v>
      </c>
      <c r="O15" s="110"/>
      <c r="P15" s="110"/>
      <c r="Q15" s="110"/>
      <c r="R15" s="110"/>
      <c r="S15" s="110"/>
      <c r="T15" s="109" t="s">
        <v>25</v>
      </c>
      <c r="U15" s="109"/>
      <c r="V15" s="109"/>
      <c r="W15" s="111"/>
      <c r="X15" s="111"/>
      <c r="Y15" s="111"/>
      <c r="Z15" s="111"/>
      <c r="AA15" s="111"/>
      <c r="AB15" s="111"/>
      <c r="AC15" s="111"/>
      <c r="AD15" s="111"/>
      <c r="AE15" s="111"/>
      <c r="AF15" s="111"/>
      <c r="AG15" s="111"/>
      <c r="AH15" s="111"/>
      <c r="AI15" s="111"/>
    </row>
    <row r="16" spans="1:35" ht="15" customHeight="1">
      <c r="B16" s="60"/>
      <c r="K16" s="109" t="s">
        <v>26</v>
      </c>
      <c r="L16" s="109"/>
      <c r="M16" s="109"/>
      <c r="N16" s="110"/>
      <c r="O16" s="110"/>
      <c r="P16" s="110"/>
      <c r="Q16" s="110"/>
      <c r="R16" s="110"/>
      <c r="S16" s="110"/>
      <c r="T16" s="109" t="s">
        <v>27</v>
      </c>
      <c r="U16" s="109"/>
      <c r="V16" s="109"/>
      <c r="W16" s="111"/>
      <c r="X16" s="111"/>
      <c r="Y16" s="111"/>
      <c r="Z16" s="111"/>
      <c r="AA16" s="111"/>
      <c r="AB16" s="111"/>
      <c r="AC16" s="111"/>
      <c r="AD16" s="111"/>
      <c r="AE16" s="111"/>
      <c r="AF16" s="111"/>
      <c r="AG16" s="111"/>
      <c r="AH16" s="111"/>
      <c r="AI16" s="111"/>
    </row>
    <row r="17" spans="2:87" ht="15" customHeight="1">
      <c r="B17" s="60"/>
      <c r="K17" s="109" t="s">
        <v>28</v>
      </c>
      <c r="L17" s="109"/>
      <c r="M17" s="109"/>
      <c r="N17" s="110"/>
      <c r="O17" s="110"/>
      <c r="P17" s="110"/>
      <c r="Q17" s="110"/>
      <c r="R17" s="110"/>
      <c r="S17" s="110"/>
      <c r="T17" s="109" t="s">
        <v>29</v>
      </c>
      <c r="U17" s="109"/>
      <c r="V17" s="109"/>
      <c r="W17" s="111"/>
      <c r="X17" s="111"/>
      <c r="Y17" s="111"/>
      <c r="Z17" s="111"/>
      <c r="AA17" s="111"/>
      <c r="AB17" s="111"/>
      <c r="AC17" s="111"/>
      <c r="AD17" s="111"/>
      <c r="AE17" s="111"/>
      <c r="AF17" s="111"/>
      <c r="AG17" s="111"/>
      <c r="AH17" s="111"/>
      <c r="AI17" s="111"/>
    </row>
    <row r="18" spans="2:87" ht="15" customHeight="1">
      <c r="B18" s="60"/>
      <c r="K18" s="109" t="s">
        <v>30</v>
      </c>
      <c r="L18" s="109"/>
      <c r="M18" s="109"/>
      <c r="N18" s="110"/>
      <c r="O18" s="110"/>
      <c r="P18" s="110"/>
      <c r="Q18" s="110"/>
      <c r="R18" s="110"/>
      <c r="S18" s="110"/>
      <c r="T18" s="109" t="s">
        <v>31</v>
      </c>
      <c r="U18" s="109"/>
      <c r="V18" s="109"/>
      <c r="W18" s="111"/>
      <c r="X18" s="111"/>
      <c r="Y18" s="111"/>
      <c r="Z18" s="111"/>
      <c r="AA18" s="111"/>
      <c r="AB18" s="111"/>
      <c r="AC18" s="111"/>
      <c r="AD18" s="111"/>
      <c r="AE18" s="111"/>
      <c r="AF18" s="111"/>
      <c r="AG18" s="111"/>
      <c r="AH18" s="111"/>
      <c r="AI18" s="111"/>
    </row>
    <row r="19" spans="2:87" ht="15" customHeight="1">
      <c r="B19" s="60"/>
    </row>
    <row r="20" spans="2:87" ht="15" customHeight="1">
      <c r="B20" s="60"/>
      <c r="C20" s="9" t="s">
        <v>32</v>
      </c>
      <c r="E20"/>
      <c r="F20"/>
      <c r="G20"/>
      <c r="H20"/>
      <c r="I20"/>
      <c r="J20"/>
      <c r="K20"/>
      <c r="L20"/>
      <c r="M20"/>
      <c r="N20"/>
      <c r="O20"/>
      <c r="P20"/>
      <c r="Q20"/>
      <c r="R20"/>
      <c r="S20"/>
      <c r="T20"/>
      <c r="U20"/>
      <c r="V20"/>
      <c r="W20"/>
      <c r="X20"/>
      <c r="Y20"/>
      <c r="Z20"/>
      <c r="AA20"/>
      <c r="AB20"/>
      <c r="AC20"/>
      <c r="AD20"/>
      <c r="AE20"/>
      <c r="AF20"/>
      <c r="AG20"/>
      <c r="AH20"/>
      <c r="AI20"/>
    </row>
    <row r="21" spans="2:87" ht="15" customHeight="1">
      <c r="D21" s="132" t="s">
        <v>33</v>
      </c>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row>
    <row r="22" spans="2:87" ht="15" customHeight="1">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row>
    <row r="23" spans="2:87" ht="15" customHeight="1">
      <c r="B23" s="60"/>
      <c r="C23" s="9" t="s">
        <v>34</v>
      </c>
      <c r="D23" s="108" t="s">
        <v>35</v>
      </c>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row>
    <row r="24" spans="2:87" ht="15" customHeight="1">
      <c r="D24" s="132" t="s">
        <v>36</v>
      </c>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row>
    <row r="25" spans="2:87" ht="15" customHeight="1">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row>
    <row r="26" spans="2:87" ht="15" customHeight="1">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row>
    <row r="27" spans="2:87" ht="15" customHeight="1">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row>
    <row r="28" spans="2:87" ht="15" customHeight="1">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row>
    <row r="29" spans="2:87" ht="15" customHeight="1">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row>
    <row r="30" spans="2:87" ht="15" customHeight="1">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row>
    <row r="31" spans="2:87" s="7" customFormat="1" ht="15" customHeight="1">
      <c r="BY31" s="9"/>
      <c r="BZ31" s="9"/>
      <c r="CA31" s="9"/>
      <c r="CB31" s="9"/>
      <c r="CC31" s="9"/>
      <c r="CD31" s="9"/>
      <c r="CE31" s="9"/>
      <c r="CF31" s="9"/>
      <c r="CG31" s="9"/>
      <c r="CH31" s="9"/>
      <c r="CI31" s="9"/>
    </row>
    <row r="32" spans="2:87" ht="15" customHeight="1">
      <c r="B32" s="65">
        <v>2</v>
      </c>
      <c r="C32" s="108" t="s">
        <v>37</v>
      </c>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BY32" s="7"/>
      <c r="BZ32" s="7"/>
      <c r="CA32" s="7"/>
      <c r="CB32" s="7"/>
      <c r="CC32" s="7"/>
      <c r="CD32" s="7"/>
      <c r="CE32" s="7"/>
      <c r="CF32" s="7"/>
      <c r="CG32" s="7"/>
      <c r="CH32" s="7"/>
      <c r="CI32" s="7"/>
    </row>
    <row r="33" spans="1:35" ht="15" customHeight="1">
      <c r="C33" s="129" t="s">
        <v>38</v>
      </c>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I33" s="62"/>
    </row>
    <row r="34" spans="1:35" ht="15" customHeight="1">
      <c r="AH34" s="63"/>
      <c r="AI34" s="62"/>
    </row>
    <row r="35" spans="1:35" ht="15" customHeight="1">
      <c r="B35" s="65">
        <v>3</v>
      </c>
      <c r="C35" s="108" t="s">
        <v>39</v>
      </c>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row>
    <row r="36" spans="1:35" ht="15" customHeight="1">
      <c r="C36" s="133" t="s">
        <v>40</v>
      </c>
      <c r="D36" s="133"/>
      <c r="E36" s="133"/>
      <c r="F36" s="133"/>
      <c r="G36" s="133"/>
      <c r="H36" s="133"/>
      <c r="I36" s="133"/>
      <c r="J36" s="127">
        <f>M37</f>
        <v>40034</v>
      </c>
      <c r="K36" s="127"/>
      <c r="L36" s="127"/>
      <c r="M36" s="127"/>
      <c r="N36" s="131" t="s">
        <v>41</v>
      </c>
      <c r="O36" s="131"/>
      <c r="P36" s="131"/>
      <c r="Q36" s="131"/>
      <c r="R36" s="131"/>
      <c r="S36" s="131"/>
      <c r="T36" s="131"/>
      <c r="U36" s="131"/>
      <c r="V36" s="128">
        <f>V37</f>
        <v>34034</v>
      </c>
      <c r="W36" s="128"/>
      <c r="X36" s="128"/>
      <c r="Y36" s="128"/>
      <c r="Z36" s="131" t="s">
        <v>42</v>
      </c>
      <c r="AA36" s="131"/>
      <c r="AB36" s="131"/>
      <c r="AC36" s="131"/>
      <c r="AD36" s="131"/>
      <c r="AE36" s="128">
        <f>AE37</f>
        <v>6000</v>
      </c>
      <c r="AF36" s="128"/>
      <c r="AG36" s="128"/>
      <c r="AH36" s="128"/>
    </row>
    <row r="37" spans="1:35" ht="15" customHeight="1">
      <c r="C37" s="64"/>
      <c r="D37" s="135" t="s">
        <v>43</v>
      </c>
      <c r="E37" s="135"/>
      <c r="F37" s="135"/>
      <c r="G37" s="134" t="s">
        <v>44</v>
      </c>
      <c r="H37" s="134"/>
      <c r="I37" s="134"/>
      <c r="J37" s="134"/>
      <c r="K37" s="134"/>
      <c r="L37" s="134"/>
      <c r="M37" s="127">
        <f>SUM('&lt;見本&gt;行程表及び旅費積算書(公共)'!$O$15)</f>
        <v>40034</v>
      </c>
      <c r="N37" s="127"/>
      <c r="O37" s="127"/>
      <c r="P37" s="134" t="s">
        <v>45</v>
      </c>
      <c r="Q37" s="134"/>
      <c r="R37" s="134"/>
      <c r="S37" s="134"/>
      <c r="T37" s="134"/>
      <c r="U37" s="134"/>
      <c r="V37" s="127">
        <f>SUM('&lt;見本&gt;行程表及び旅費積算書(公共)'!$Z$15)</f>
        <v>34034</v>
      </c>
      <c r="W37" s="127"/>
      <c r="X37" s="127"/>
      <c r="Z37" s="131" t="s">
        <v>42</v>
      </c>
      <c r="AA37" s="131"/>
      <c r="AB37" s="131"/>
      <c r="AC37" s="131"/>
      <c r="AD37" s="131"/>
      <c r="AE37" s="127">
        <f>M37-V37</f>
        <v>6000</v>
      </c>
      <c r="AF37" s="127"/>
      <c r="AG37" s="127"/>
    </row>
    <row r="38" spans="1:35" ht="15" customHeight="1">
      <c r="D38" s="129" t="s">
        <v>46</v>
      </c>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62"/>
    </row>
    <row r="39" spans="1:35" ht="15" customHeight="1">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row>
    <row r="40" spans="1:35" ht="15" customHeight="1">
      <c r="A40" s="125" t="s">
        <v>47</v>
      </c>
      <c r="B40" s="125"/>
      <c r="C40" s="126" t="s">
        <v>48</v>
      </c>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row>
    <row r="41" spans="1:35" ht="15" customHeight="1">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row>
  </sheetData>
  <sheetProtection sheet="1" objects="1" scenarios="1" selectLockedCells="1" selectUnlockedCells="1"/>
  <mergeCells count="62">
    <mergeCell ref="D24:AI30"/>
    <mergeCell ref="C36:I36"/>
    <mergeCell ref="C35:AI35"/>
    <mergeCell ref="D38:AH38"/>
    <mergeCell ref="M37:O37"/>
    <mergeCell ref="G37:L37"/>
    <mergeCell ref="P37:U37"/>
    <mergeCell ref="V37:X37"/>
    <mergeCell ref="AE37:AG37"/>
    <mergeCell ref="D37:F37"/>
    <mergeCell ref="Z37:AD37"/>
    <mergeCell ref="Z36:AD36"/>
    <mergeCell ref="A40:B40"/>
    <mergeCell ref="C40:AI41"/>
    <mergeCell ref="K15:M15"/>
    <mergeCell ref="T15:V15"/>
    <mergeCell ref="J36:M36"/>
    <mergeCell ref="V36:Y36"/>
    <mergeCell ref="AE36:AH36"/>
    <mergeCell ref="C33:AG33"/>
    <mergeCell ref="C32:AI32"/>
    <mergeCell ref="D23:AI23"/>
    <mergeCell ref="W16:AI16"/>
    <mergeCell ref="W15:AI15"/>
    <mergeCell ref="N16:S16"/>
    <mergeCell ref="N15:S15"/>
    <mergeCell ref="N36:U36"/>
    <mergeCell ref="D21:AI22"/>
    <mergeCell ref="A1:AI1"/>
    <mergeCell ref="A4:AI4"/>
    <mergeCell ref="B2:L2"/>
    <mergeCell ref="M2:T2"/>
    <mergeCell ref="K16:M16"/>
    <mergeCell ref="T16:V16"/>
    <mergeCell ref="S10:V10"/>
    <mergeCell ref="X10:AA10"/>
    <mergeCell ref="K14:M14"/>
    <mergeCell ref="S11:V11"/>
    <mergeCell ref="X11:AA11"/>
    <mergeCell ref="T14:V14"/>
    <mergeCell ref="U6:AI7"/>
    <mergeCell ref="K11:Q11"/>
    <mergeCell ref="K10:Q10"/>
    <mergeCell ref="D10:I10"/>
    <mergeCell ref="W17:AI17"/>
    <mergeCell ref="K18:M18"/>
    <mergeCell ref="N18:S18"/>
    <mergeCell ref="D14:I14"/>
    <mergeCell ref="U8:AI8"/>
    <mergeCell ref="W14:AI14"/>
    <mergeCell ref="N14:S14"/>
    <mergeCell ref="K13:M13"/>
    <mergeCell ref="K12:M12"/>
    <mergeCell ref="D12:I12"/>
    <mergeCell ref="N12:AI12"/>
    <mergeCell ref="N13:AI13"/>
    <mergeCell ref="T18:V18"/>
    <mergeCell ref="W18:AI18"/>
    <mergeCell ref="O6:T8"/>
    <mergeCell ref="K17:M17"/>
    <mergeCell ref="N17:S17"/>
    <mergeCell ref="T17:V17"/>
  </mergeCells>
  <phoneticPr fontId="5"/>
  <conditionalFormatting sqref="K11:Q11 S11:V11 X11:AA11">
    <cfRule type="containsBlanks" dxfId="11" priority="1">
      <formula>LEN(TRIM(K11))=0</formula>
    </cfRule>
  </conditionalFormatting>
  <conditionalFormatting sqref="M2:T2 U6:AI8 N12:AI13 N14:S18 W14:AI18 D21:AI22 D24">
    <cfRule type="containsBlanks" dxfId="10" priority="2">
      <formula>LEN(TRIM(D2))=0</formula>
    </cfRule>
  </conditionalFormatting>
  <dataValidations count="1">
    <dataValidation type="list" allowBlank="1" showInputMessage="1" showErrorMessage="1" sqref="M2:T2" xr:uid="{00000000-0002-0000-0000-000000000000}">
      <formula1>"ネットワーク構築支援費,自立訓練提供支援費,地域連携支援費"</formula1>
    </dataValidation>
  </dataValidations>
  <pageMargins left="0.59055118110236215" right="0.59055118110236215" top="0.59055118110236215" bottom="0.59055118110236215" header="0.39370078740157483" footer="0.27559055118110237"/>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'(参考)宿泊料等'!$B$3:$B$25</xm:f>
          </x14:formula1>
          <xm:sqref>N14:S18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AD16"/>
  <sheetViews>
    <sheetView showZeros="0" view="pageBreakPreview" zoomScale="90" zoomScaleNormal="100" zoomScaleSheetLayoutView="90" workbookViewId="0">
      <selection activeCell="AB17" sqref="AB17"/>
    </sheetView>
  </sheetViews>
  <sheetFormatPr defaultColWidth="2.625" defaultRowHeight="37.5" customHeight="1"/>
  <cols>
    <col min="1" max="1" width="8.75" style="7" customWidth="1"/>
    <col min="2" max="2" width="7.625" style="7" customWidth="1"/>
    <col min="3" max="3" width="4.25" style="11" bestFit="1" customWidth="1"/>
    <col min="4" max="4" width="7.625" style="7" customWidth="1"/>
    <col min="5" max="7" width="12.375" style="7" customWidth="1"/>
    <col min="8" max="8" width="7.375" style="11" customWidth="1"/>
    <col min="9" max="30" width="7.375" style="7" customWidth="1"/>
    <col min="31" max="16384" width="2.625" style="7"/>
  </cols>
  <sheetData>
    <row r="1" spans="1:30" ht="15.75">
      <c r="A1" s="176" t="s">
        <v>0</v>
      </c>
      <c r="B1" s="176"/>
      <c r="C1" s="176"/>
      <c r="D1" s="176"/>
      <c r="E1" s="176"/>
      <c r="F1" s="176"/>
      <c r="G1" s="66"/>
      <c r="H1" s="66"/>
      <c r="I1" s="66"/>
      <c r="J1" s="66"/>
      <c r="K1" s="66"/>
      <c r="L1" s="66"/>
      <c r="M1" s="66"/>
      <c r="N1" s="66"/>
      <c r="O1" s="66"/>
      <c r="P1" s="66"/>
      <c r="Q1" s="66"/>
      <c r="R1" s="66"/>
      <c r="S1" s="66"/>
      <c r="T1" s="66"/>
      <c r="U1" s="66"/>
      <c r="V1" s="66"/>
      <c r="W1" s="66"/>
      <c r="X1" s="66"/>
      <c r="Y1" s="175" t="str">
        <f>'&lt;見本&gt;報告書(公共)'!U6</f>
        <v>社会福祉法人国交会自動車苑
千代田リハビリテーションセンター</v>
      </c>
      <c r="Z1" s="175"/>
      <c r="AA1" s="175"/>
      <c r="AB1" s="175"/>
      <c r="AC1" s="175"/>
      <c r="AD1" s="175"/>
    </row>
    <row r="2" spans="1:30" s="9" customFormat="1" ht="15" customHeight="1">
      <c r="A2" s="8" t="s">
        <v>49</v>
      </c>
      <c r="B2" s="8"/>
      <c r="C2" s="8"/>
      <c r="D2" s="8"/>
      <c r="E2" s="118" t="str">
        <f>'&lt;見本&gt;報告書(公共)'!M2</f>
        <v>ネットワーク構築支援費</v>
      </c>
      <c r="F2" s="118"/>
      <c r="G2" s="8"/>
      <c r="H2" s="8"/>
      <c r="I2" s="8"/>
      <c r="J2" s="8"/>
      <c r="K2" s="8"/>
      <c r="L2" s="8"/>
      <c r="M2" s="8"/>
      <c r="N2" s="8"/>
      <c r="O2" s="8"/>
      <c r="P2" s="8"/>
      <c r="Q2" s="8"/>
      <c r="R2" s="8"/>
      <c r="S2" s="8"/>
      <c r="T2" s="8"/>
      <c r="U2" s="8"/>
      <c r="V2" s="8"/>
      <c r="W2" s="8"/>
      <c r="X2" s="8"/>
      <c r="Y2" s="8"/>
      <c r="Z2" s="8"/>
      <c r="AA2" s="8"/>
      <c r="AB2" s="8"/>
      <c r="AC2" s="8"/>
      <c r="AD2" s="8"/>
    </row>
    <row r="3" spans="1:30" ht="16.5" thickBot="1">
      <c r="A3" s="149" t="s">
        <v>50</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row>
    <row r="4" spans="1:30" ht="27.75" customHeight="1">
      <c r="C4" s="7"/>
      <c r="H4" s="7"/>
      <c r="I4" s="151" t="s">
        <v>51</v>
      </c>
      <c r="J4" s="152"/>
      <c r="K4" s="152"/>
      <c r="L4" s="152"/>
      <c r="M4" s="152"/>
      <c r="N4" s="152"/>
      <c r="O4" s="152"/>
      <c r="P4" s="152"/>
      <c r="Q4" s="152"/>
      <c r="R4" s="152"/>
      <c r="S4" s="153"/>
      <c r="T4" s="151" t="s">
        <v>52</v>
      </c>
      <c r="U4" s="152"/>
      <c r="V4" s="152"/>
      <c r="W4" s="152"/>
      <c r="X4" s="152"/>
      <c r="Y4" s="152"/>
      <c r="Z4" s="152"/>
      <c r="AA4" s="152"/>
      <c r="AB4" s="152"/>
      <c r="AC4" s="152"/>
      <c r="AD4" s="153"/>
    </row>
    <row r="5" spans="1:30" ht="27.75" customHeight="1">
      <c r="A5" s="10" t="s">
        <v>53</v>
      </c>
      <c r="B5" s="154" t="str">
        <f>'&lt;見本&gt;報告書(公共)'!W14</f>
        <v>内田　守</v>
      </c>
      <c r="C5" s="154"/>
      <c r="D5" s="154"/>
      <c r="H5" s="7"/>
      <c r="I5" s="160" t="s">
        <v>54</v>
      </c>
      <c r="J5" s="161"/>
      <c r="K5" s="172"/>
      <c r="L5" s="173"/>
      <c r="M5" s="174"/>
      <c r="N5" s="141" t="s">
        <v>55</v>
      </c>
      <c r="O5" s="142"/>
      <c r="P5" s="92" t="s">
        <v>56</v>
      </c>
      <c r="Q5" s="155" t="s">
        <v>57</v>
      </c>
      <c r="R5" s="156"/>
      <c r="S5" s="93" t="s">
        <v>58</v>
      </c>
      <c r="T5" s="160" t="s">
        <v>54</v>
      </c>
      <c r="U5" s="161"/>
      <c r="V5" s="138">
        <f>K5</f>
        <v>0</v>
      </c>
      <c r="W5" s="139"/>
      <c r="X5" s="140"/>
      <c r="Y5" s="141" t="s">
        <v>55</v>
      </c>
      <c r="Z5" s="142"/>
      <c r="AA5" s="94" t="str">
        <f>P5</f>
        <v>なし</v>
      </c>
      <c r="AB5" s="155" t="s">
        <v>57</v>
      </c>
      <c r="AC5" s="156"/>
      <c r="AD5" s="95" t="str">
        <f>S5</f>
        <v>あり</v>
      </c>
    </row>
    <row r="6" spans="1:30" ht="27.75" customHeight="1" thickBot="1">
      <c r="A6" s="10" t="s">
        <v>59</v>
      </c>
      <c r="B6" s="154" t="str">
        <f>'&lt;見本&gt;報告書(公共)'!N14</f>
        <v>各種療法士</v>
      </c>
      <c r="C6" s="154"/>
      <c r="D6" s="154"/>
      <c r="I6" s="157" t="s">
        <v>60</v>
      </c>
      <c r="J6" s="158"/>
      <c r="K6" s="158"/>
      <c r="L6" s="136" t="s">
        <v>61</v>
      </c>
      <c r="M6" s="137"/>
      <c r="N6" s="159" t="s">
        <v>62</v>
      </c>
      <c r="O6" s="158"/>
      <c r="P6" s="143" t="s">
        <v>63</v>
      </c>
      <c r="Q6" s="143"/>
      <c r="R6" s="147" t="s">
        <v>64</v>
      </c>
      <c r="S6" s="148"/>
      <c r="T6" s="157" t="str">
        <f>I6</f>
        <v>鉄道賃</v>
      </c>
      <c r="U6" s="158"/>
      <c r="V6" s="158"/>
      <c r="W6" s="136" t="str">
        <f>L6</f>
        <v>航空賃</v>
      </c>
      <c r="X6" s="137"/>
      <c r="Y6" s="159" t="s">
        <v>62</v>
      </c>
      <c r="Z6" s="158"/>
      <c r="AA6" s="144" t="str">
        <f>P6</f>
        <v>宿泊費</v>
      </c>
      <c r="AB6" s="146"/>
      <c r="AC6" s="144" t="str">
        <f>R6</f>
        <v>宿泊手当</v>
      </c>
      <c r="AD6" s="145"/>
    </row>
    <row r="7" spans="1:30" ht="27.75" customHeight="1">
      <c r="A7" s="12" t="s">
        <v>65</v>
      </c>
      <c r="B7" s="13" t="s">
        <v>66</v>
      </c>
      <c r="C7" s="14" t="s">
        <v>67</v>
      </c>
      <c r="D7" s="15" t="s">
        <v>68</v>
      </c>
      <c r="E7" s="16" t="s">
        <v>69</v>
      </c>
      <c r="F7" s="17" t="s">
        <v>70</v>
      </c>
      <c r="G7" s="16" t="s">
        <v>71</v>
      </c>
      <c r="H7" s="18" t="s">
        <v>72</v>
      </c>
      <c r="I7" s="19" t="s">
        <v>73</v>
      </c>
      <c r="J7" s="20" t="s">
        <v>74</v>
      </c>
      <c r="K7" s="21" t="s">
        <v>75</v>
      </c>
      <c r="L7" s="22" t="s">
        <v>73</v>
      </c>
      <c r="M7" s="20" t="s">
        <v>74</v>
      </c>
      <c r="N7" s="20" t="s">
        <v>73</v>
      </c>
      <c r="O7" s="23" t="s">
        <v>74</v>
      </c>
      <c r="P7" s="23" t="s">
        <v>76</v>
      </c>
      <c r="Q7" s="23" t="s">
        <v>77</v>
      </c>
      <c r="R7" s="23" t="s">
        <v>76</v>
      </c>
      <c r="S7" s="24" t="s">
        <v>78</v>
      </c>
      <c r="T7" s="19" t="str">
        <f>I7</f>
        <v>路程</v>
      </c>
      <c r="U7" s="20" t="str">
        <f>J7</f>
        <v>運賃</v>
      </c>
      <c r="V7" s="21" t="str">
        <f>K7</f>
        <v>急行
料金</v>
      </c>
      <c r="W7" s="22" t="str">
        <f>L7</f>
        <v>路程</v>
      </c>
      <c r="X7" s="20" t="str">
        <f>M7</f>
        <v>運賃</v>
      </c>
      <c r="Y7" s="20" t="str">
        <f>N7</f>
        <v>路程</v>
      </c>
      <c r="Z7" s="20" t="str">
        <f>O7</f>
        <v>運賃</v>
      </c>
      <c r="AA7" s="20" t="str">
        <f>P7</f>
        <v>夜数</v>
      </c>
      <c r="AB7" s="20" t="s">
        <v>79</v>
      </c>
      <c r="AC7" s="20" t="str">
        <f>R7</f>
        <v>夜数</v>
      </c>
      <c r="AD7" s="25" t="str">
        <f>S7</f>
        <v>定額</v>
      </c>
    </row>
    <row r="8" spans="1:30" ht="15.75">
      <c r="A8" s="26"/>
      <c r="B8" s="27"/>
      <c r="C8" s="28"/>
      <c r="D8" s="29"/>
      <c r="E8" s="30"/>
      <c r="F8" s="31"/>
      <c r="G8" s="30"/>
      <c r="H8" s="32"/>
      <c r="I8" s="33" t="s">
        <v>80</v>
      </c>
      <c r="J8" s="34" t="s">
        <v>81</v>
      </c>
      <c r="K8" s="35" t="s">
        <v>81</v>
      </c>
      <c r="L8" s="36" t="s">
        <v>80</v>
      </c>
      <c r="M8" s="34" t="s">
        <v>81</v>
      </c>
      <c r="N8" s="34" t="s">
        <v>80</v>
      </c>
      <c r="O8" s="37" t="s">
        <v>81</v>
      </c>
      <c r="P8" s="38" t="s">
        <v>82</v>
      </c>
      <c r="Q8" s="38" t="s">
        <v>81</v>
      </c>
      <c r="R8" s="38" t="s">
        <v>82</v>
      </c>
      <c r="S8" s="39" t="s">
        <v>81</v>
      </c>
      <c r="T8" s="33" t="s">
        <v>80</v>
      </c>
      <c r="U8" s="34" t="s">
        <v>81</v>
      </c>
      <c r="V8" s="35" t="s">
        <v>81</v>
      </c>
      <c r="W8" s="36" t="s">
        <v>80</v>
      </c>
      <c r="X8" s="34" t="s">
        <v>81</v>
      </c>
      <c r="Y8" s="34" t="s">
        <v>80</v>
      </c>
      <c r="Z8" s="37" t="s">
        <v>81</v>
      </c>
      <c r="AA8" s="38" t="s">
        <v>82</v>
      </c>
      <c r="AB8" s="38" t="s">
        <v>81</v>
      </c>
      <c r="AC8" s="38" t="s">
        <v>82</v>
      </c>
      <c r="AD8" s="39" t="s">
        <v>81</v>
      </c>
    </row>
    <row r="9" spans="1:30" ht="30" customHeight="1">
      <c r="A9" s="75">
        <v>45942</v>
      </c>
      <c r="B9" s="76">
        <v>0.3756944444444445</v>
      </c>
      <c r="C9" s="40" t="s">
        <v>83</v>
      </c>
      <c r="D9" s="77">
        <v>0.38263888888888892</v>
      </c>
      <c r="E9" s="103" t="s">
        <v>84</v>
      </c>
      <c r="F9" s="103" t="s">
        <v>85</v>
      </c>
      <c r="G9" s="103" t="s">
        <v>86</v>
      </c>
      <c r="H9" s="89"/>
      <c r="I9" s="78">
        <v>7.5</v>
      </c>
      <c r="J9" s="79">
        <v>157</v>
      </c>
      <c r="K9" s="69"/>
      <c r="L9" s="69"/>
      <c r="M9" s="69"/>
      <c r="N9" s="70"/>
      <c r="O9" s="71"/>
      <c r="P9" s="41" t="str">
        <f>IF(H9="","",IF($K$5="",1,""))</f>
        <v/>
      </c>
      <c r="Q9" s="69"/>
      <c r="R9" s="41" t="str">
        <f>P9</f>
        <v/>
      </c>
      <c r="S9" s="106"/>
      <c r="T9" s="43">
        <f t="shared" ref="T9:AA12" si="0">I9</f>
        <v>7.5</v>
      </c>
      <c r="U9" s="41">
        <f t="shared" si="0"/>
        <v>157</v>
      </c>
      <c r="V9" s="41">
        <f t="shared" si="0"/>
        <v>0</v>
      </c>
      <c r="W9" s="41">
        <f t="shared" si="0"/>
        <v>0</v>
      </c>
      <c r="X9" s="41">
        <f t="shared" si="0"/>
        <v>0</v>
      </c>
      <c r="Y9" s="44">
        <f t="shared" si="0"/>
        <v>0</v>
      </c>
      <c r="Z9" s="41">
        <f t="shared" si="0"/>
        <v>0</v>
      </c>
      <c r="AA9" s="41" t="str">
        <f t="shared" si="0"/>
        <v/>
      </c>
      <c r="AB9" s="41" t="str">
        <f>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料等'!$B$3:$B$25,_xlfn.XLOOKUP(H9,'(参考)宿泊料等'!$H$2:$BB$2,'(参考)宿泊料等'!$H$3:$BB$25,""),"")),""),"")</f>
        <v/>
      </c>
      <c r="AC9" s="41" t="str">
        <f>R9</f>
        <v/>
      </c>
      <c r="AD9" s="42" t="str">
        <f>IF(R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0" spans="1:30" ht="30" customHeight="1">
      <c r="A10" s="75"/>
      <c r="B10" s="80">
        <v>0.39652777777777781</v>
      </c>
      <c r="C10" s="45" t="s">
        <v>83</v>
      </c>
      <c r="D10" s="81">
        <v>0.48125000000000001</v>
      </c>
      <c r="E10" s="104" t="s">
        <v>86</v>
      </c>
      <c r="F10" s="104" t="s">
        <v>87</v>
      </c>
      <c r="G10" s="104" t="s">
        <v>88</v>
      </c>
      <c r="H10" s="89" t="s">
        <v>89</v>
      </c>
      <c r="I10" s="82">
        <v>357.3</v>
      </c>
      <c r="J10" s="83">
        <v>6380</v>
      </c>
      <c r="K10" s="83">
        <v>4180</v>
      </c>
      <c r="L10" s="73"/>
      <c r="M10" s="73"/>
      <c r="N10" s="74"/>
      <c r="O10" s="73"/>
      <c r="P10" s="41">
        <f t="shared" ref="P10:P12" si="1">IF(H10="","",IF($K$5="",1,""))</f>
        <v>1</v>
      </c>
      <c r="Q10" s="73">
        <v>17000</v>
      </c>
      <c r="R10" s="41">
        <f t="shared" ref="R10:R12" si="2">P10</f>
        <v>1</v>
      </c>
      <c r="S10" s="107">
        <v>1600</v>
      </c>
      <c r="T10" s="46">
        <f t="shared" si="0"/>
        <v>357.3</v>
      </c>
      <c r="U10" s="47">
        <f t="shared" si="0"/>
        <v>6380</v>
      </c>
      <c r="V10" s="47">
        <f t="shared" si="0"/>
        <v>4180</v>
      </c>
      <c r="W10" s="41">
        <f t="shared" si="0"/>
        <v>0</v>
      </c>
      <c r="X10" s="41">
        <f t="shared" si="0"/>
        <v>0</v>
      </c>
      <c r="Y10" s="48">
        <f t="shared" si="0"/>
        <v>0</v>
      </c>
      <c r="Z10" s="47">
        <f t="shared" si="0"/>
        <v>0</v>
      </c>
      <c r="AA10" s="47">
        <f t="shared" si="0"/>
        <v>1</v>
      </c>
      <c r="AB10" s="41">
        <f>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料等'!$B$3:$B$25,_xlfn.XLOOKUP(H10,'(参考)宿泊料等'!$H$2:$BB$2,'(参考)宿泊料等'!$H$3:$BB$25,""),"")),""),"")</f>
        <v>11000</v>
      </c>
      <c r="AC10" s="41">
        <f t="shared" ref="AC10:AC12" si="3">R10</f>
        <v>1</v>
      </c>
      <c r="AD10" s="42">
        <f>IF(R10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1600</v>
      </c>
    </row>
    <row r="11" spans="1:30" ht="30" customHeight="1">
      <c r="A11" s="75">
        <v>45943</v>
      </c>
      <c r="B11" s="80">
        <v>0.68680555555555556</v>
      </c>
      <c r="C11" s="45" t="s">
        <v>83</v>
      </c>
      <c r="D11" s="81">
        <v>0.76944444444444438</v>
      </c>
      <c r="E11" s="105" t="s">
        <v>88</v>
      </c>
      <c r="F11" s="105" t="s">
        <v>87</v>
      </c>
      <c r="G11" s="105" t="s">
        <v>86</v>
      </c>
      <c r="H11" s="89"/>
      <c r="I11" s="82">
        <v>357.3</v>
      </c>
      <c r="J11" s="83">
        <v>6380</v>
      </c>
      <c r="K11" s="83">
        <v>4180</v>
      </c>
      <c r="L11" s="73"/>
      <c r="M11" s="73"/>
      <c r="N11" s="74"/>
      <c r="O11" s="73"/>
      <c r="P11" s="41" t="str">
        <f t="shared" si="1"/>
        <v/>
      </c>
      <c r="Q11" s="73"/>
      <c r="R11" s="41" t="str">
        <f t="shared" si="2"/>
        <v/>
      </c>
      <c r="S11" s="107"/>
      <c r="T11" s="46">
        <f t="shared" si="0"/>
        <v>357.3</v>
      </c>
      <c r="U11" s="47">
        <f t="shared" si="0"/>
        <v>6380</v>
      </c>
      <c r="V11" s="47">
        <f t="shared" si="0"/>
        <v>4180</v>
      </c>
      <c r="W11" s="41">
        <f t="shared" si="0"/>
        <v>0</v>
      </c>
      <c r="X11" s="41">
        <f t="shared" si="0"/>
        <v>0</v>
      </c>
      <c r="Y11" s="48">
        <f t="shared" si="0"/>
        <v>0</v>
      </c>
      <c r="Z11" s="47"/>
      <c r="AA11" s="47" t="str">
        <f t="shared" si="0"/>
        <v/>
      </c>
      <c r="AB11" s="41" t="str">
        <f>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料等'!$B$3:$B$25,_xlfn.XLOOKUP(H11,'(参考)宿泊料等'!$H$2:$BB$2,'(参考)宿泊料等'!$H$3:$BB$25,""),"")),""),"")</f>
        <v/>
      </c>
      <c r="AC11" s="41" t="str">
        <f t="shared" si="3"/>
        <v/>
      </c>
      <c r="AD11" s="42" t="str">
        <f>IF(R11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2" spans="1:30" ht="30" customHeight="1" thickBot="1">
      <c r="A12" s="75"/>
      <c r="B12" s="80">
        <v>0.77500000000000002</v>
      </c>
      <c r="C12" s="45" t="s">
        <v>83</v>
      </c>
      <c r="D12" s="81">
        <v>0.78611111111111109</v>
      </c>
      <c r="E12" s="105" t="s">
        <v>86</v>
      </c>
      <c r="F12" s="105" t="s">
        <v>85</v>
      </c>
      <c r="G12" s="105" t="s">
        <v>84</v>
      </c>
      <c r="H12" s="89"/>
      <c r="I12" s="82">
        <v>7.5</v>
      </c>
      <c r="J12" s="83">
        <v>157</v>
      </c>
      <c r="K12" s="73"/>
      <c r="L12" s="73"/>
      <c r="M12" s="73"/>
      <c r="N12" s="74"/>
      <c r="O12" s="73"/>
      <c r="P12" s="41" t="str">
        <f t="shared" si="1"/>
        <v/>
      </c>
      <c r="Q12" s="73"/>
      <c r="R12" s="41" t="str">
        <f t="shared" si="2"/>
        <v/>
      </c>
      <c r="S12" s="107"/>
      <c r="T12" s="46">
        <f t="shared" si="0"/>
        <v>7.5</v>
      </c>
      <c r="U12" s="47">
        <f t="shared" si="0"/>
        <v>157</v>
      </c>
      <c r="V12" s="47">
        <f t="shared" si="0"/>
        <v>0</v>
      </c>
      <c r="W12" s="41">
        <f t="shared" si="0"/>
        <v>0</v>
      </c>
      <c r="X12" s="41">
        <f t="shared" si="0"/>
        <v>0</v>
      </c>
      <c r="Y12" s="48">
        <f t="shared" si="0"/>
        <v>0</v>
      </c>
      <c r="Z12" s="47">
        <f t="shared" si="0"/>
        <v>0</v>
      </c>
      <c r="AA12" s="47" t="str">
        <f t="shared" si="0"/>
        <v/>
      </c>
      <c r="AB12" s="41" t="str">
        <f>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料等'!$B$3:$B$25,_xlfn.XLOOKUP(H12,'(参考)宿泊料等'!$H$2:$BB$2,'(参考)宿泊料等'!$H$3:$BB$25,""),"")),""),"")</f>
        <v/>
      </c>
      <c r="AC12" s="41" t="str">
        <f t="shared" si="3"/>
        <v/>
      </c>
      <c r="AD12" s="42" t="str">
        <f>IF(R12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3" spans="1:30" ht="30" customHeight="1" thickBot="1">
      <c r="A13" s="167" t="s">
        <v>90</v>
      </c>
      <c r="B13" s="168"/>
      <c r="C13" s="168"/>
      <c r="D13" s="168"/>
      <c r="E13" s="168"/>
      <c r="F13" s="168"/>
      <c r="G13" s="168"/>
      <c r="H13" s="168"/>
      <c r="I13" s="49">
        <f>SUM(I9:I12)</f>
        <v>729.6</v>
      </c>
      <c r="J13" s="50">
        <f>SUM(J9:J12)</f>
        <v>13074</v>
      </c>
      <c r="K13" s="50">
        <f>SUM(K9:K12)</f>
        <v>8360</v>
      </c>
      <c r="L13" s="50">
        <f t="shared" ref="L13:N13" si="4">SUM(L9:L12)</f>
        <v>0</v>
      </c>
      <c r="M13" s="50">
        <f>SUM(M9:M12)</f>
        <v>0</v>
      </c>
      <c r="N13" s="50">
        <f t="shared" si="4"/>
        <v>0</v>
      </c>
      <c r="O13" s="50">
        <f>SUM(O9:O12)</f>
        <v>0</v>
      </c>
      <c r="P13" s="50"/>
      <c r="Q13" s="50">
        <f>SUM(Q9:Q12)</f>
        <v>17000</v>
      </c>
      <c r="R13" s="50"/>
      <c r="S13" s="50">
        <f t="shared" ref="S13:Z13" si="5">SUM(S9:S12)</f>
        <v>1600</v>
      </c>
      <c r="T13" s="53">
        <f t="shared" si="5"/>
        <v>729.6</v>
      </c>
      <c r="U13" s="54">
        <f t="shared" si="5"/>
        <v>13074</v>
      </c>
      <c r="V13" s="54">
        <f t="shared" si="5"/>
        <v>8360</v>
      </c>
      <c r="W13" s="54">
        <f t="shared" si="5"/>
        <v>0</v>
      </c>
      <c r="X13" s="54">
        <f t="shared" si="5"/>
        <v>0</v>
      </c>
      <c r="Y13" s="54">
        <f t="shared" si="5"/>
        <v>0</v>
      </c>
      <c r="Z13" s="54">
        <f t="shared" si="5"/>
        <v>0</v>
      </c>
      <c r="AA13" s="54"/>
      <c r="AB13" s="54">
        <f>SUM(AB9:AB12)</f>
        <v>11000</v>
      </c>
      <c r="AC13" s="54"/>
      <c r="AD13" s="56">
        <f>SUM(AD9:AD12)</f>
        <v>1600</v>
      </c>
    </row>
    <row r="14" spans="1:30" ht="16.5" thickBot="1">
      <c r="C14" s="7"/>
      <c r="H14" s="7"/>
      <c r="O14" s="57"/>
      <c r="P14" s="57"/>
      <c r="Q14" s="57"/>
      <c r="R14" s="57"/>
      <c r="S14" s="57"/>
      <c r="T14" s="57"/>
      <c r="U14" s="57"/>
      <c r="V14" s="57"/>
      <c r="W14" s="57"/>
      <c r="X14" s="57"/>
      <c r="Y14" s="57"/>
      <c r="Z14" s="57"/>
      <c r="AA14" s="57"/>
      <c r="AB14" s="57"/>
      <c r="AC14" s="57"/>
      <c r="AD14" s="57"/>
    </row>
    <row r="15" spans="1:30" ht="30" customHeight="1" thickBot="1">
      <c r="H15" s="58"/>
      <c r="I15" s="169" t="s">
        <v>44</v>
      </c>
      <c r="J15" s="163"/>
      <c r="K15" s="163"/>
      <c r="L15" s="163"/>
      <c r="M15" s="163"/>
      <c r="N15" s="163"/>
      <c r="O15" s="164">
        <f>SUM(J13,K13,M13,O13,Q13,S13,K5)</f>
        <v>40034</v>
      </c>
      <c r="P15" s="165"/>
      <c r="Q15" s="165"/>
      <c r="R15" s="165"/>
      <c r="S15" s="166"/>
      <c r="T15" s="162" t="s">
        <v>91</v>
      </c>
      <c r="U15" s="163"/>
      <c r="V15" s="163"/>
      <c r="W15" s="163"/>
      <c r="X15" s="163"/>
      <c r="Y15" s="163"/>
      <c r="Z15" s="164">
        <f>SUM(U13,V13,X13,Z13,AB13,AD13,V5)</f>
        <v>34034</v>
      </c>
      <c r="AA15" s="165"/>
      <c r="AB15" s="165"/>
      <c r="AC15" s="165"/>
      <c r="AD15" s="166"/>
    </row>
    <row r="16" spans="1:30" ht="30" customHeight="1" thickBot="1">
      <c r="A16" s="170" t="s">
        <v>92</v>
      </c>
      <c r="B16" s="170"/>
      <c r="C16" s="170"/>
      <c r="D16" s="170"/>
      <c r="E16" s="170"/>
      <c r="F16" s="170"/>
      <c r="G16" s="170"/>
      <c r="H16" s="170"/>
      <c r="I16" s="171"/>
      <c r="J16" s="171"/>
      <c r="K16" s="171"/>
      <c r="L16" s="171"/>
      <c r="M16" s="171"/>
      <c r="N16" s="171"/>
      <c r="O16" s="59"/>
      <c r="P16" s="59"/>
      <c r="Q16" s="59"/>
      <c r="R16" s="59"/>
      <c r="S16" s="59"/>
      <c r="T16" s="162" t="s">
        <v>93</v>
      </c>
      <c r="U16" s="163"/>
      <c r="V16" s="163"/>
      <c r="W16" s="163"/>
      <c r="X16" s="163"/>
      <c r="Y16" s="163"/>
      <c r="Z16" s="164">
        <f>O15-Z15</f>
        <v>6000</v>
      </c>
      <c r="AA16" s="165"/>
      <c r="AB16" s="165"/>
      <c r="AC16" s="165"/>
      <c r="AD16" s="166"/>
    </row>
  </sheetData>
  <sheetProtection sheet="1" selectLockedCells="1"/>
  <protectedRanges>
    <protectedRange sqref="L9:O12 Q9:Q12 S9:S12" name="範囲1"/>
    <protectedRange sqref="K5 P5 S5" name="範囲1_1"/>
    <protectedRange sqref="A9:B11 D9:K11" name="範囲1_2"/>
    <protectedRange sqref="A12:B12 D12:K12" name="範囲1_1_1"/>
  </protectedRanges>
  <mergeCells count="34">
    <mergeCell ref="K5:M5"/>
    <mergeCell ref="E2:F2"/>
    <mergeCell ref="I5:J5"/>
    <mergeCell ref="Y1:AD1"/>
    <mergeCell ref="A1:F1"/>
    <mergeCell ref="T16:Y16"/>
    <mergeCell ref="Z16:AD16"/>
    <mergeCell ref="A13:H13"/>
    <mergeCell ref="I15:N15"/>
    <mergeCell ref="O15:S15"/>
    <mergeCell ref="T15:Y15"/>
    <mergeCell ref="A16:N16"/>
    <mergeCell ref="Z15:AD15"/>
    <mergeCell ref="AC6:AD6"/>
    <mergeCell ref="AA6:AB6"/>
    <mergeCell ref="R6:S6"/>
    <mergeCell ref="A3:AD3"/>
    <mergeCell ref="T4:AD4"/>
    <mergeCell ref="I4:S4"/>
    <mergeCell ref="B6:D6"/>
    <mergeCell ref="B5:D5"/>
    <mergeCell ref="Q5:R5"/>
    <mergeCell ref="AB5:AC5"/>
    <mergeCell ref="I6:K6"/>
    <mergeCell ref="N6:O6"/>
    <mergeCell ref="T6:V6"/>
    <mergeCell ref="Y6:Z6"/>
    <mergeCell ref="L6:M6"/>
    <mergeCell ref="T5:U5"/>
    <mergeCell ref="W6:X6"/>
    <mergeCell ref="V5:X5"/>
    <mergeCell ref="Y5:Z5"/>
    <mergeCell ref="N5:O5"/>
    <mergeCell ref="P6:Q6"/>
  </mergeCells>
  <phoneticPr fontId="5"/>
  <conditionalFormatting sqref="A9:O12">
    <cfRule type="containsBlanks" dxfId="9" priority="1">
      <formula>LEN(TRIM(A9))=0</formula>
    </cfRule>
  </conditionalFormatting>
  <conditionalFormatting sqref="K5:M5 P5 S5">
    <cfRule type="containsBlanks" dxfId="8" priority="2">
      <formula>LEN(TRIM(K5))=0</formula>
    </cfRule>
  </conditionalFormatting>
  <conditionalFormatting sqref="Q9:Q12">
    <cfRule type="containsBlanks" dxfId="7" priority="4">
      <formula>LEN(TRIM(Q9))=0</formula>
    </cfRule>
  </conditionalFormatting>
  <dataValidations count="1">
    <dataValidation type="list" allowBlank="1" showInputMessage="1" showErrorMessage="1" sqref="S5 P5" xr:uid="{3F2AE545-C637-42FD-95B1-97DAA8107795}">
      <formula1>"あり,なし"</formula1>
    </dataValidation>
  </dataValidations>
  <printOptions horizontalCentered="1"/>
  <pageMargins left="0.59055118110236215" right="0.59055118110236215" top="0.59055118110236215" bottom="0.59055118110236215" header="0.39370078740157483" footer="0.27559055118110237"/>
  <pageSetup paperSize="9" scale="58"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AI41"/>
  <sheetViews>
    <sheetView showZeros="0" tabSelected="1" view="pageBreakPreview" zoomScale="130" zoomScaleNormal="100" zoomScaleSheetLayoutView="130" workbookViewId="0">
      <selection activeCell="U8" sqref="U8:AI8"/>
    </sheetView>
  </sheetViews>
  <sheetFormatPr defaultColWidth="2.375" defaultRowHeight="15" customHeight="1"/>
  <cols>
    <col min="1" max="16384" width="2.375" style="9"/>
  </cols>
  <sheetData>
    <row r="1" spans="1:35" ht="15" customHeight="1">
      <c r="A1" s="116" t="s">
        <v>0</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row>
    <row r="2" spans="1:35" ht="15" customHeight="1">
      <c r="A2" s="8"/>
      <c r="B2" s="118" t="s">
        <v>1</v>
      </c>
      <c r="C2" s="118"/>
      <c r="D2" s="118"/>
      <c r="E2" s="118"/>
      <c r="F2" s="118"/>
      <c r="G2" s="118"/>
      <c r="H2" s="118"/>
      <c r="I2" s="118"/>
      <c r="J2" s="118"/>
      <c r="K2" s="118"/>
      <c r="L2" s="118"/>
      <c r="M2" s="119"/>
      <c r="N2" s="119"/>
      <c r="O2" s="119"/>
      <c r="P2" s="119"/>
      <c r="Q2" s="119"/>
      <c r="R2" s="119"/>
      <c r="S2" s="119"/>
      <c r="T2" s="119"/>
      <c r="U2" s="8"/>
      <c r="V2" s="8"/>
      <c r="W2" s="8"/>
      <c r="X2" s="8"/>
      <c r="Y2" s="8"/>
      <c r="Z2" s="8"/>
      <c r="AA2" s="8"/>
      <c r="AB2" s="8"/>
      <c r="AC2" s="8"/>
      <c r="AD2" s="8"/>
      <c r="AE2" s="8"/>
      <c r="AF2" s="8"/>
      <c r="AG2" s="8"/>
      <c r="AH2" s="8"/>
      <c r="AI2" s="8"/>
    </row>
    <row r="3" spans="1:35" ht="15" customHeight="1">
      <c r="B3" s="60"/>
    </row>
    <row r="4" spans="1:35" ht="15.75">
      <c r="A4" s="117" t="s">
        <v>94</v>
      </c>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row>
    <row r="5" spans="1:35" ht="15" customHeight="1">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row>
    <row r="6" spans="1:35" ht="15" customHeight="1">
      <c r="B6" s="60"/>
      <c r="O6" s="184" t="s">
        <v>182</v>
      </c>
      <c r="P6" s="184"/>
      <c r="Q6" s="184"/>
      <c r="R6" s="184"/>
      <c r="S6" s="184"/>
      <c r="T6" s="184"/>
      <c r="U6" s="123"/>
      <c r="V6" s="112"/>
      <c r="W6" s="112"/>
      <c r="X6" s="112"/>
      <c r="Y6" s="112"/>
      <c r="Z6" s="112"/>
      <c r="AA6" s="112"/>
      <c r="AB6" s="112"/>
      <c r="AC6" s="112"/>
      <c r="AD6" s="112"/>
      <c r="AE6" s="112"/>
      <c r="AF6" s="112"/>
      <c r="AG6" s="112"/>
      <c r="AH6" s="112"/>
      <c r="AI6" s="112"/>
    </row>
    <row r="7" spans="1:35" ht="15" customHeight="1">
      <c r="B7" s="60"/>
      <c r="O7" s="184"/>
      <c r="P7" s="184"/>
      <c r="Q7" s="184"/>
      <c r="R7" s="184"/>
      <c r="S7" s="184"/>
      <c r="T7" s="184"/>
      <c r="U7" s="112"/>
      <c r="V7" s="112"/>
      <c r="W7" s="112"/>
      <c r="X7" s="112"/>
      <c r="Y7" s="112"/>
      <c r="Z7" s="112"/>
      <c r="AA7" s="112"/>
      <c r="AB7" s="112"/>
      <c r="AC7" s="112"/>
      <c r="AD7" s="112"/>
      <c r="AE7" s="112"/>
      <c r="AF7" s="112"/>
      <c r="AG7" s="112"/>
      <c r="AH7" s="112"/>
      <c r="AI7" s="112"/>
    </row>
    <row r="8" spans="1:35" ht="15" customHeight="1">
      <c r="B8" s="60"/>
      <c r="O8" s="184"/>
      <c r="P8" s="184"/>
      <c r="Q8" s="184"/>
      <c r="R8" s="184"/>
      <c r="S8" s="184"/>
      <c r="T8" s="184"/>
      <c r="U8" s="112"/>
      <c r="V8" s="112"/>
      <c r="W8" s="112"/>
      <c r="X8" s="112"/>
      <c r="Y8" s="112"/>
      <c r="Z8" s="112"/>
      <c r="AA8" s="112"/>
      <c r="AB8" s="112"/>
      <c r="AC8" s="112"/>
      <c r="AD8" s="112"/>
      <c r="AE8" s="112"/>
      <c r="AF8" s="112"/>
      <c r="AG8" s="112"/>
      <c r="AH8" s="112"/>
      <c r="AI8" s="112"/>
    </row>
    <row r="9" spans="1:35" ht="15" customHeight="1">
      <c r="B9" s="9" t="s">
        <v>6</v>
      </c>
    </row>
    <row r="10" spans="1:35" ht="15" customHeight="1">
      <c r="C10" s="9" t="s">
        <v>7</v>
      </c>
      <c r="D10" s="108" t="s">
        <v>8</v>
      </c>
      <c r="E10" s="108"/>
      <c r="F10" s="108"/>
      <c r="G10" s="108"/>
      <c r="H10" s="108"/>
      <c r="I10" s="108"/>
      <c r="J10" s="9" t="s">
        <v>9</v>
      </c>
      <c r="K10" s="124"/>
      <c r="L10" s="124"/>
      <c r="M10" s="124"/>
      <c r="N10" s="124"/>
      <c r="O10" s="124"/>
      <c r="P10" s="124"/>
      <c r="Q10" s="124"/>
      <c r="R10" s="67"/>
      <c r="S10" s="177"/>
      <c r="T10" s="121"/>
      <c r="U10" s="121"/>
      <c r="V10" s="121"/>
      <c r="W10" s="9" t="str">
        <f>IF(S10="","","～")</f>
        <v/>
      </c>
      <c r="X10" s="120"/>
      <c r="Y10" s="121"/>
      <c r="Z10" s="121"/>
      <c r="AA10" s="121"/>
    </row>
    <row r="11" spans="1:35" ht="15" customHeight="1">
      <c r="B11" s="60" t="s">
        <v>10</v>
      </c>
      <c r="K11" s="124"/>
      <c r="L11" s="124"/>
      <c r="M11" s="124"/>
      <c r="N11" s="124"/>
      <c r="O11" s="124"/>
      <c r="P11" s="124"/>
      <c r="Q11" s="124"/>
      <c r="R11" s="67"/>
      <c r="S11" s="120"/>
      <c r="T11" s="121"/>
      <c r="U11" s="121"/>
      <c r="V11" s="121"/>
      <c r="W11" s="9" t="str">
        <f>IF(S11="","","～")</f>
        <v/>
      </c>
      <c r="X11" s="120"/>
      <c r="Y11" s="121"/>
      <c r="Z11" s="121"/>
      <c r="AA11" s="121"/>
    </row>
    <row r="12" spans="1:35" ht="15" customHeight="1">
      <c r="B12" s="60"/>
      <c r="C12" s="9" t="s">
        <v>11</v>
      </c>
      <c r="D12" s="108" t="s">
        <v>12</v>
      </c>
      <c r="E12" s="108"/>
      <c r="F12" s="108"/>
      <c r="G12" s="108"/>
      <c r="H12" s="108"/>
      <c r="I12" s="108"/>
      <c r="J12" s="9" t="s">
        <v>9</v>
      </c>
      <c r="K12" s="115" t="s">
        <v>13</v>
      </c>
      <c r="L12" s="115"/>
      <c r="M12" s="115"/>
      <c r="N12" s="112"/>
      <c r="O12" s="112"/>
      <c r="P12" s="112"/>
      <c r="Q12" s="112"/>
      <c r="R12" s="112"/>
      <c r="S12" s="112"/>
      <c r="T12" s="112"/>
      <c r="U12" s="112"/>
      <c r="V12" s="112"/>
      <c r="W12" s="112"/>
      <c r="X12" s="112"/>
      <c r="Y12" s="112"/>
      <c r="Z12" s="112"/>
      <c r="AA12" s="112"/>
      <c r="AB12" s="112"/>
      <c r="AC12" s="112"/>
      <c r="AD12" s="112"/>
      <c r="AE12" s="112"/>
      <c r="AF12" s="112"/>
      <c r="AG12" s="112"/>
      <c r="AH12" s="112"/>
      <c r="AI12" s="112"/>
    </row>
    <row r="13" spans="1:35" ht="15" customHeight="1">
      <c r="B13" s="60"/>
      <c r="K13" s="115" t="s">
        <v>15</v>
      </c>
      <c r="L13" s="115"/>
      <c r="M13" s="115"/>
      <c r="N13" s="112"/>
      <c r="O13" s="112"/>
      <c r="P13" s="112"/>
      <c r="Q13" s="112"/>
      <c r="R13" s="112"/>
      <c r="S13" s="112"/>
      <c r="T13" s="112"/>
      <c r="U13" s="112"/>
      <c r="V13" s="112"/>
      <c r="W13" s="112"/>
      <c r="X13" s="112"/>
      <c r="Y13" s="112"/>
      <c r="Z13" s="112"/>
      <c r="AA13" s="112"/>
      <c r="AB13" s="112"/>
      <c r="AC13" s="112"/>
      <c r="AD13" s="112"/>
      <c r="AE13" s="112"/>
      <c r="AF13" s="112"/>
      <c r="AG13" s="112"/>
      <c r="AH13" s="112"/>
      <c r="AI13" s="112"/>
    </row>
    <row r="14" spans="1:35" ht="15" customHeight="1">
      <c r="B14" s="60"/>
      <c r="C14" s="9" t="s">
        <v>17</v>
      </c>
      <c r="D14" s="108" t="s">
        <v>18</v>
      </c>
      <c r="E14" s="108"/>
      <c r="F14" s="108"/>
      <c r="G14" s="108"/>
      <c r="H14" s="108"/>
      <c r="I14" s="108"/>
      <c r="J14" s="9" t="s">
        <v>9</v>
      </c>
      <c r="K14" s="122" t="s">
        <v>19</v>
      </c>
      <c r="L14" s="122"/>
      <c r="M14" s="122"/>
      <c r="N14" s="114"/>
      <c r="O14" s="114"/>
      <c r="P14" s="114"/>
      <c r="Q14" s="114"/>
      <c r="R14" s="114"/>
      <c r="S14" s="114"/>
      <c r="T14" s="122" t="s">
        <v>21</v>
      </c>
      <c r="U14" s="122"/>
      <c r="V14" s="122"/>
      <c r="W14" s="113"/>
      <c r="X14" s="113"/>
      <c r="Y14" s="113"/>
      <c r="Z14" s="113"/>
      <c r="AA14" s="113"/>
      <c r="AB14" s="113"/>
      <c r="AC14" s="113"/>
      <c r="AD14" s="113"/>
      <c r="AE14" s="113"/>
      <c r="AF14" s="113"/>
      <c r="AG14" s="113"/>
      <c r="AH14" s="113"/>
      <c r="AI14" s="113"/>
    </row>
    <row r="15" spans="1:35" ht="15" customHeight="1">
      <c r="B15" s="60"/>
      <c r="K15" s="109" t="s">
        <v>23</v>
      </c>
      <c r="L15" s="109"/>
      <c r="M15" s="109"/>
      <c r="N15" s="110"/>
      <c r="O15" s="110"/>
      <c r="P15" s="110"/>
      <c r="Q15" s="110"/>
      <c r="R15" s="110"/>
      <c r="S15" s="110"/>
      <c r="T15" s="109" t="s">
        <v>25</v>
      </c>
      <c r="U15" s="109"/>
      <c r="V15" s="109"/>
      <c r="W15" s="111"/>
      <c r="X15" s="111"/>
      <c r="Y15" s="111"/>
      <c r="Z15" s="111"/>
      <c r="AA15" s="111"/>
      <c r="AB15" s="111"/>
      <c r="AC15" s="111"/>
      <c r="AD15" s="111"/>
      <c r="AE15" s="111"/>
      <c r="AF15" s="111"/>
      <c r="AG15" s="111"/>
      <c r="AH15" s="111"/>
      <c r="AI15" s="111"/>
    </row>
    <row r="16" spans="1:35" ht="15" customHeight="1">
      <c r="B16" s="60"/>
      <c r="K16" s="109" t="s">
        <v>26</v>
      </c>
      <c r="L16" s="109"/>
      <c r="M16" s="109"/>
      <c r="N16" s="110"/>
      <c r="O16" s="110"/>
      <c r="P16" s="110"/>
      <c r="Q16" s="110"/>
      <c r="R16" s="110"/>
      <c r="S16" s="110"/>
      <c r="T16" s="109" t="s">
        <v>27</v>
      </c>
      <c r="U16" s="109"/>
      <c r="V16" s="109"/>
      <c r="W16" s="111"/>
      <c r="X16" s="111"/>
      <c r="Y16" s="111"/>
      <c r="Z16" s="111"/>
      <c r="AA16" s="111"/>
      <c r="AB16" s="111"/>
      <c r="AC16" s="111"/>
      <c r="AD16" s="111"/>
      <c r="AE16" s="111"/>
      <c r="AF16" s="111"/>
      <c r="AG16" s="111"/>
      <c r="AH16" s="111"/>
      <c r="AI16" s="111"/>
    </row>
    <row r="17" spans="2:35" ht="15" customHeight="1">
      <c r="B17" s="60"/>
      <c r="K17" s="109" t="s">
        <v>28</v>
      </c>
      <c r="L17" s="109"/>
      <c r="M17" s="109"/>
      <c r="N17" s="110"/>
      <c r="O17" s="110"/>
      <c r="P17" s="110"/>
      <c r="Q17" s="110"/>
      <c r="R17" s="110"/>
      <c r="S17" s="110"/>
      <c r="T17" s="109" t="s">
        <v>29</v>
      </c>
      <c r="U17" s="109"/>
      <c r="V17" s="109"/>
      <c r="W17" s="111"/>
      <c r="X17" s="111"/>
      <c r="Y17" s="111"/>
      <c r="Z17" s="111"/>
      <c r="AA17" s="111"/>
      <c r="AB17" s="111"/>
      <c r="AC17" s="111"/>
      <c r="AD17" s="111"/>
      <c r="AE17" s="111"/>
      <c r="AF17" s="111"/>
      <c r="AG17" s="111"/>
      <c r="AH17" s="111"/>
      <c r="AI17" s="111"/>
    </row>
    <row r="18" spans="2:35" ht="15" customHeight="1">
      <c r="B18" s="60"/>
      <c r="K18" s="109" t="s">
        <v>30</v>
      </c>
      <c r="L18" s="109"/>
      <c r="M18" s="109"/>
      <c r="N18" s="110"/>
      <c r="O18" s="110"/>
      <c r="P18" s="110"/>
      <c r="Q18" s="110"/>
      <c r="R18" s="110"/>
      <c r="S18" s="110"/>
      <c r="T18" s="109" t="s">
        <v>31</v>
      </c>
      <c r="U18" s="109"/>
      <c r="V18" s="109"/>
      <c r="W18" s="111"/>
      <c r="X18" s="111"/>
      <c r="Y18" s="111"/>
      <c r="Z18" s="111"/>
      <c r="AA18" s="111"/>
      <c r="AB18" s="111"/>
      <c r="AC18" s="111"/>
      <c r="AD18" s="111"/>
      <c r="AE18" s="111"/>
      <c r="AF18" s="111"/>
      <c r="AG18" s="111"/>
      <c r="AH18" s="111"/>
      <c r="AI18" s="111"/>
    </row>
    <row r="19" spans="2:35" ht="15" customHeight="1">
      <c r="B19" s="60"/>
    </row>
    <row r="20" spans="2:35" ht="15" customHeight="1">
      <c r="B20" s="60"/>
      <c r="C20" s="9" t="s">
        <v>32</v>
      </c>
      <c r="E20"/>
      <c r="F20"/>
      <c r="G20"/>
      <c r="H20"/>
      <c r="I20"/>
      <c r="J20"/>
      <c r="K20"/>
      <c r="L20"/>
      <c r="M20"/>
      <c r="N20"/>
      <c r="O20"/>
      <c r="P20"/>
      <c r="Q20"/>
      <c r="R20"/>
      <c r="S20"/>
      <c r="T20"/>
      <c r="U20"/>
      <c r="V20"/>
      <c r="W20"/>
      <c r="X20"/>
      <c r="Y20"/>
      <c r="Z20"/>
      <c r="AA20"/>
      <c r="AB20"/>
      <c r="AC20"/>
      <c r="AD20"/>
      <c r="AE20"/>
      <c r="AF20"/>
      <c r="AG20"/>
      <c r="AH20"/>
      <c r="AI20"/>
    </row>
    <row r="21" spans="2:35" ht="15" customHeight="1">
      <c r="D21" s="129" t="s">
        <v>95</v>
      </c>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row>
    <row r="22" spans="2:35" ht="15" customHeight="1">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row>
    <row r="23" spans="2:35" ht="15" customHeight="1">
      <c r="B23" s="60"/>
      <c r="C23" s="9" t="s">
        <v>34</v>
      </c>
      <c r="D23" s="108" t="s">
        <v>35</v>
      </c>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row>
    <row r="24" spans="2:35" ht="15" customHeight="1">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row>
    <row r="25" spans="2:35" ht="15" customHeight="1">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row>
    <row r="26" spans="2:35" ht="15" customHeight="1">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row>
    <row r="27" spans="2:35" ht="15" customHeight="1">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row>
    <row r="28" spans="2:35" ht="15" customHeight="1">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row>
    <row r="29" spans="2:35" ht="15" customHeight="1">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row>
    <row r="30" spans="2:35" ht="15" customHeight="1">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row>
    <row r="31" spans="2:35" s="7" customFormat="1" ht="15" customHeight="1"/>
    <row r="32" spans="2:35" ht="15" customHeight="1">
      <c r="B32" s="65" t="s">
        <v>96</v>
      </c>
      <c r="C32" s="108" t="s">
        <v>97</v>
      </c>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row>
    <row r="33" spans="1:35" ht="15" customHeight="1">
      <c r="C33" s="129" t="s">
        <v>38</v>
      </c>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I33" s="62"/>
    </row>
    <row r="34" spans="1:35" ht="15" customHeight="1">
      <c r="AH34" s="63"/>
      <c r="AI34" s="62"/>
    </row>
    <row r="35" spans="1:35" ht="15" customHeight="1">
      <c r="B35" s="65" t="s">
        <v>98</v>
      </c>
      <c r="C35" s="108" t="s">
        <v>39</v>
      </c>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row>
    <row r="36" spans="1:35" ht="15" customHeight="1">
      <c r="C36" s="133" t="s">
        <v>40</v>
      </c>
      <c r="D36" s="133"/>
      <c r="E36" s="133"/>
      <c r="F36" s="133"/>
      <c r="G36" s="133"/>
      <c r="H36" s="133"/>
      <c r="I36" s="133"/>
      <c r="J36" s="127">
        <f>M37</f>
        <v>0</v>
      </c>
      <c r="K36" s="127"/>
      <c r="L36" s="127"/>
      <c r="M36" s="127"/>
      <c r="N36" s="131" t="s">
        <v>41</v>
      </c>
      <c r="O36" s="131"/>
      <c r="P36" s="131"/>
      <c r="Q36" s="131"/>
      <c r="R36" s="131"/>
      <c r="S36" s="131"/>
      <c r="T36" s="131"/>
      <c r="U36" s="131"/>
      <c r="V36" s="128">
        <f>V37</f>
        <v>0</v>
      </c>
      <c r="W36" s="128"/>
      <c r="X36" s="128"/>
      <c r="Y36" s="128"/>
      <c r="Z36" s="131" t="s">
        <v>42</v>
      </c>
      <c r="AA36" s="131"/>
      <c r="AB36" s="131"/>
      <c r="AC36" s="131"/>
      <c r="AD36" s="131"/>
      <c r="AE36" s="128">
        <f>AE37</f>
        <v>0</v>
      </c>
      <c r="AF36" s="128"/>
      <c r="AG36" s="128"/>
      <c r="AH36" s="128"/>
    </row>
    <row r="37" spans="1:35" ht="15" customHeight="1">
      <c r="C37" s="64"/>
      <c r="D37" s="135" t="s">
        <v>43</v>
      </c>
      <c r="E37" s="135"/>
      <c r="F37" s="135"/>
      <c r="G37" s="134" t="s">
        <v>44</v>
      </c>
      <c r="H37" s="134"/>
      <c r="I37" s="134"/>
      <c r="J37" s="134"/>
      <c r="K37" s="134"/>
      <c r="L37" s="134"/>
      <c r="M37" s="127">
        <f>SUM('A(公共)'!O36,'B(公共)'!O36,'C(公共)'!O36,'D(公共)'!O36,'E(公共)'!O36)</f>
        <v>0</v>
      </c>
      <c r="N37" s="127"/>
      <c r="O37" s="127"/>
      <c r="P37" s="134" t="s">
        <v>45</v>
      </c>
      <c r="Q37" s="134"/>
      <c r="R37" s="134"/>
      <c r="S37" s="134"/>
      <c r="T37" s="134"/>
      <c r="U37" s="134"/>
      <c r="V37" s="127">
        <f>SUM('A(公共)'!Z36,'B(公共)'!Z36,'C(公共)'!Z36,'D(公共)'!Z36,'E(公共)'!Z36)</f>
        <v>0</v>
      </c>
      <c r="W37" s="127"/>
      <c r="X37" s="127"/>
      <c r="Z37" s="131" t="s">
        <v>42</v>
      </c>
      <c r="AA37" s="131"/>
      <c r="AB37" s="131"/>
      <c r="AC37" s="131"/>
      <c r="AD37" s="131"/>
      <c r="AE37" s="127">
        <f>M37-V37</f>
        <v>0</v>
      </c>
      <c r="AF37" s="127"/>
      <c r="AG37" s="127"/>
    </row>
    <row r="38" spans="1:35" ht="15" customHeight="1">
      <c r="D38" s="129" t="s">
        <v>46</v>
      </c>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62"/>
    </row>
    <row r="39" spans="1:35" ht="15" customHeight="1">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row>
    <row r="40" spans="1:35" ht="15" customHeight="1">
      <c r="A40" s="125" t="s">
        <v>47</v>
      </c>
      <c r="B40" s="125"/>
      <c r="C40" s="126" t="s">
        <v>48</v>
      </c>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row>
    <row r="41" spans="1:35" ht="15" customHeight="1">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row>
  </sheetData>
  <sheetProtection sheet="1"/>
  <mergeCells count="62">
    <mergeCell ref="K17:M17"/>
    <mergeCell ref="N17:S17"/>
    <mergeCell ref="T17:V17"/>
    <mergeCell ref="W17:AI17"/>
    <mergeCell ref="K18:M18"/>
    <mergeCell ref="N18:S18"/>
    <mergeCell ref="T18:V18"/>
    <mergeCell ref="W18:AI18"/>
    <mergeCell ref="AE37:AG37"/>
    <mergeCell ref="D38:AH38"/>
    <mergeCell ref="A40:B40"/>
    <mergeCell ref="C40:AI41"/>
    <mergeCell ref="D24:AI30"/>
    <mergeCell ref="D37:F37"/>
    <mergeCell ref="G37:L37"/>
    <mergeCell ref="M37:O37"/>
    <mergeCell ref="P37:U37"/>
    <mergeCell ref="V37:X37"/>
    <mergeCell ref="Z37:AD37"/>
    <mergeCell ref="C36:I36"/>
    <mergeCell ref="J36:M36"/>
    <mergeCell ref="N36:U36"/>
    <mergeCell ref="V36:Y36"/>
    <mergeCell ref="Z36:AD36"/>
    <mergeCell ref="AE36:AH36"/>
    <mergeCell ref="D21:AI22"/>
    <mergeCell ref="D23:AI23"/>
    <mergeCell ref="C32:AI32"/>
    <mergeCell ref="C33:AG33"/>
    <mergeCell ref="C35:AI35"/>
    <mergeCell ref="K15:M15"/>
    <mergeCell ref="N15:S15"/>
    <mergeCell ref="T15:V15"/>
    <mergeCell ref="W15:AI15"/>
    <mergeCell ref="K16:M16"/>
    <mergeCell ref="N16:S16"/>
    <mergeCell ref="T16:V16"/>
    <mergeCell ref="W16:AI16"/>
    <mergeCell ref="D12:I12"/>
    <mergeCell ref="K12:M12"/>
    <mergeCell ref="N12:AI12"/>
    <mergeCell ref="K13:M13"/>
    <mergeCell ref="N13:AI13"/>
    <mergeCell ref="D14:I14"/>
    <mergeCell ref="K14:M14"/>
    <mergeCell ref="N14:S14"/>
    <mergeCell ref="T14:V14"/>
    <mergeCell ref="W14:AI14"/>
    <mergeCell ref="D10:I10"/>
    <mergeCell ref="K10:Q10"/>
    <mergeCell ref="S10:V10"/>
    <mergeCell ref="X10:AA10"/>
    <mergeCell ref="K11:Q11"/>
    <mergeCell ref="S11:V11"/>
    <mergeCell ref="X11:AA11"/>
    <mergeCell ref="U8:AI8"/>
    <mergeCell ref="A1:AI1"/>
    <mergeCell ref="B2:L2"/>
    <mergeCell ref="M2:T2"/>
    <mergeCell ref="A4:AI4"/>
    <mergeCell ref="U6:AI7"/>
    <mergeCell ref="O6:T8"/>
  </mergeCells>
  <phoneticPr fontId="5"/>
  <conditionalFormatting sqref="K10:Q11 S10:V11 X10:AA11">
    <cfRule type="containsBlanks" dxfId="6" priority="1">
      <formula>LEN(TRIM(K10))=0</formula>
    </cfRule>
  </conditionalFormatting>
  <conditionalFormatting sqref="M2:T2 U6:AI8 N12:AI13 N14:S18 W14:AI18 D21:AI22 D24">
    <cfRule type="containsBlanks" dxfId="5" priority="2">
      <formula>LEN(TRIM(D2))=0</formula>
    </cfRule>
  </conditionalFormatting>
  <dataValidations count="1">
    <dataValidation type="list" allowBlank="1" showInputMessage="1" showErrorMessage="1" sqref="M2:T2" xr:uid="{00000000-0002-0000-0200-000000000000}">
      <formula1>"ネットワーク構築支援費,自立訓練提供支援費,地域連携支援費"</formula1>
    </dataValidation>
  </dataValidations>
  <pageMargins left="0.59055118110236215" right="0.59055118110236215" top="0.59055118110236215" bottom="0.59055118110236215" header="0.39370078740157483" footer="0.27559055118110237"/>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'(参考)宿泊料等'!$B$3:$B$25</xm:f>
          </x14:formula1>
          <xm:sqref>N14:S18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AD37"/>
  <sheetViews>
    <sheetView showZeros="0" view="pageBreakPreview" zoomScale="90" zoomScaleNormal="70" zoomScaleSheetLayoutView="90" workbookViewId="0">
      <selection activeCell="L10" sqref="L10"/>
    </sheetView>
  </sheetViews>
  <sheetFormatPr defaultColWidth="2.625" defaultRowHeight="37.5" customHeight="1"/>
  <cols>
    <col min="1" max="1" width="8.75" style="7" customWidth="1"/>
    <col min="2" max="2" width="7.625" style="7" customWidth="1"/>
    <col min="3" max="3" width="4.25" style="11" bestFit="1" customWidth="1"/>
    <col min="4" max="4" width="7.625" style="7" customWidth="1"/>
    <col min="5" max="7" width="12.375" style="7" customWidth="1"/>
    <col min="8" max="8" width="7.375" style="11" customWidth="1"/>
    <col min="9" max="30" width="7.375" style="7" customWidth="1"/>
    <col min="31" max="16384" width="2.625" style="7"/>
  </cols>
  <sheetData>
    <row r="1" spans="1:30" ht="15.75">
      <c r="A1" s="66" t="s">
        <v>0</v>
      </c>
      <c r="B1" s="66"/>
      <c r="C1" s="66"/>
      <c r="D1" s="66"/>
      <c r="E1" s="66"/>
      <c r="F1" s="66"/>
      <c r="G1" s="66"/>
      <c r="H1" s="66"/>
      <c r="I1" s="66"/>
      <c r="J1" s="66"/>
      <c r="K1" s="66"/>
      <c r="L1" s="66"/>
      <c r="M1" s="66"/>
      <c r="N1" s="66"/>
      <c r="O1" s="66"/>
      <c r="P1" s="66"/>
      <c r="Q1" s="66"/>
      <c r="R1" s="66"/>
      <c r="S1" s="66"/>
      <c r="T1" s="66"/>
      <c r="U1" s="66"/>
      <c r="V1" s="66"/>
      <c r="W1" s="175">
        <f>'報告書(公共)'!U6</f>
        <v>0</v>
      </c>
      <c r="X1" s="175"/>
      <c r="Y1" s="175"/>
      <c r="Z1" s="175"/>
      <c r="AA1" s="175"/>
      <c r="AB1" s="175"/>
      <c r="AC1" s="175"/>
      <c r="AD1" s="175"/>
    </row>
    <row r="2" spans="1:30" s="9" customFormat="1" ht="15" customHeight="1">
      <c r="A2" s="88" t="s">
        <v>49</v>
      </c>
      <c r="B2" s="88"/>
      <c r="C2" s="88"/>
      <c r="D2" s="88"/>
      <c r="E2" s="178">
        <f>'報告書(公共)'!M2</f>
        <v>0</v>
      </c>
      <c r="F2" s="178"/>
      <c r="G2" s="88"/>
      <c r="H2" s="88"/>
      <c r="I2" s="88"/>
      <c r="J2" s="88"/>
      <c r="K2" s="88"/>
      <c r="L2" s="88"/>
      <c r="M2" s="88"/>
      <c r="N2" s="88"/>
      <c r="O2" s="88"/>
      <c r="P2" s="88"/>
      <c r="Q2" s="88"/>
      <c r="R2" s="88"/>
      <c r="S2" s="88"/>
      <c r="T2" s="88"/>
      <c r="U2" s="88"/>
      <c r="V2" s="88"/>
      <c r="W2" s="88"/>
      <c r="X2" s="88"/>
      <c r="Y2" s="88"/>
      <c r="Z2" s="88"/>
      <c r="AA2" s="88"/>
      <c r="AB2" s="88"/>
      <c r="AC2" s="88"/>
      <c r="AD2" s="88"/>
    </row>
    <row r="3" spans="1:30" ht="16.5" customHeight="1" thickBot="1">
      <c r="A3" s="149" t="s">
        <v>99</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row>
    <row r="4" spans="1:30" ht="15.75" customHeight="1">
      <c r="E4" s="66"/>
      <c r="F4" s="66"/>
      <c r="G4" s="66"/>
      <c r="H4" s="90"/>
      <c r="I4" s="151" t="s">
        <v>51</v>
      </c>
      <c r="J4" s="152"/>
      <c r="K4" s="152"/>
      <c r="L4" s="152"/>
      <c r="M4" s="152"/>
      <c r="N4" s="152"/>
      <c r="O4" s="152"/>
      <c r="P4" s="152"/>
      <c r="Q4" s="152"/>
      <c r="R4" s="152"/>
      <c r="S4" s="153"/>
      <c r="T4" s="151" t="s">
        <v>52</v>
      </c>
      <c r="U4" s="152"/>
      <c r="V4" s="152"/>
      <c r="W4" s="152"/>
      <c r="X4" s="152"/>
      <c r="Y4" s="152"/>
      <c r="Z4" s="152"/>
      <c r="AA4" s="152"/>
      <c r="AB4" s="152"/>
      <c r="AC4" s="152"/>
      <c r="AD4" s="153"/>
    </row>
    <row r="5" spans="1:30" ht="27.75" customHeight="1">
      <c r="A5" s="11" t="s">
        <v>53</v>
      </c>
      <c r="B5" s="154">
        <f>'報告書(公共)'!W14</f>
        <v>0</v>
      </c>
      <c r="C5" s="154"/>
      <c r="D5" s="154"/>
      <c r="E5" s="154"/>
      <c r="F5" s="84"/>
      <c r="G5" s="84"/>
      <c r="H5" s="91"/>
      <c r="I5" s="160" t="s">
        <v>54</v>
      </c>
      <c r="J5" s="161"/>
      <c r="K5" s="172"/>
      <c r="L5" s="173"/>
      <c r="M5" s="174"/>
      <c r="N5" s="141" t="s">
        <v>55</v>
      </c>
      <c r="O5" s="142"/>
      <c r="P5" s="92"/>
      <c r="Q5" s="155" t="s">
        <v>57</v>
      </c>
      <c r="R5" s="156"/>
      <c r="S5" s="93"/>
      <c r="T5" s="160" t="s">
        <v>54</v>
      </c>
      <c r="U5" s="161"/>
      <c r="V5" s="138">
        <f>K5</f>
        <v>0</v>
      </c>
      <c r="W5" s="139"/>
      <c r="X5" s="140"/>
      <c r="Y5" s="141" t="s">
        <v>55</v>
      </c>
      <c r="Z5" s="142"/>
      <c r="AA5" s="94">
        <f>P5</f>
        <v>0</v>
      </c>
      <c r="AB5" s="155" t="s">
        <v>57</v>
      </c>
      <c r="AC5" s="156"/>
      <c r="AD5" s="95">
        <f>S5</f>
        <v>0</v>
      </c>
    </row>
    <row r="6" spans="1:30" ht="27.75" customHeight="1" thickBot="1">
      <c r="A6" s="11" t="s">
        <v>59</v>
      </c>
      <c r="B6" s="179">
        <f>'報告書(公共)'!N14</f>
        <v>0</v>
      </c>
      <c r="C6" s="179"/>
      <c r="D6" s="179"/>
      <c r="E6" s="179"/>
      <c r="I6" s="157" t="s">
        <v>60</v>
      </c>
      <c r="J6" s="158"/>
      <c r="K6" s="158"/>
      <c r="L6" s="136" t="s">
        <v>61</v>
      </c>
      <c r="M6" s="137"/>
      <c r="N6" s="159" t="s">
        <v>62</v>
      </c>
      <c r="O6" s="158"/>
      <c r="P6" s="143" t="s">
        <v>63</v>
      </c>
      <c r="Q6" s="143"/>
      <c r="R6" s="147" t="s">
        <v>64</v>
      </c>
      <c r="S6" s="148"/>
      <c r="T6" s="157" t="str">
        <f>I6</f>
        <v>鉄道賃</v>
      </c>
      <c r="U6" s="158"/>
      <c r="V6" s="158"/>
      <c r="W6" s="136" t="str">
        <f>L6</f>
        <v>航空賃</v>
      </c>
      <c r="X6" s="137"/>
      <c r="Y6" s="159" t="s">
        <v>62</v>
      </c>
      <c r="Z6" s="158"/>
      <c r="AA6" s="144" t="str">
        <f>P6</f>
        <v>宿泊費</v>
      </c>
      <c r="AB6" s="146"/>
      <c r="AC6" s="144" t="str">
        <f>R6</f>
        <v>宿泊手当</v>
      </c>
      <c r="AD6" s="145"/>
    </row>
    <row r="7" spans="1:30" ht="27.75" customHeight="1">
      <c r="A7" s="12" t="s">
        <v>65</v>
      </c>
      <c r="B7" s="13" t="s">
        <v>66</v>
      </c>
      <c r="C7" s="14" t="s">
        <v>67</v>
      </c>
      <c r="D7" s="15" t="s">
        <v>68</v>
      </c>
      <c r="E7" s="16" t="s">
        <v>69</v>
      </c>
      <c r="F7" s="17" t="s">
        <v>70</v>
      </c>
      <c r="G7" s="16" t="s">
        <v>71</v>
      </c>
      <c r="H7" s="18" t="s">
        <v>72</v>
      </c>
      <c r="I7" s="19" t="s">
        <v>73</v>
      </c>
      <c r="J7" s="20" t="s">
        <v>74</v>
      </c>
      <c r="K7" s="21" t="s">
        <v>75</v>
      </c>
      <c r="L7" s="22" t="s">
        <v>73</v>
      </c>
      <c r="M7" s="20" t="s">
        <v>74</v>
      </c>
      <c r="N7" s="20" t="s">
        <v>73</v>
      </c>
      <c r="O7" s="23" t="s">
        <v>74</v>
      </c>
      <c r="P7" s="23" t="s">
        <v>76</v>
      </c>
      <c r="Q7" s="23" t="s">
        <v>77</v>
      </c>
      <c r="R7" s="23" t="s">
        <v>76</v>
      </c>
      <c r="S7" s="24" t="s">
        <v>78</v>
      </c>
      <c r="T7" s="19" t="str">
        <f>I7</f>
        <v>路程</v>
      </c>
      <c r="U7" s="20" t="str">
        <f>J7</f>
        <v>運賃</v>
      </c>
      <c r="V7" s="21" t="str">
        <f>K7</f>
        <v>急行
料金</v>
      </c>
      <c r="W7" s="22" t="str">
        <f>L7</f>
        <v>路程</v>
      </c>
      <c r="X7" s="20" t="str">
        <f>M7</f>
        <v>運賃</v>
      </c>
      <c r="Y7" s="20" t="str">
        <f>N7</f>
        <v>路程</v>
      </c>
      <c r="Z7" s="20" t="str">
        <f>O7</f>
        <v>運賃</v>
      </c>
      <c r="AA7" s="20" t="str">
        <f>P7</f>
        <v>夜数</v>
      </c>
      <c r="AB7" s="20" t="s">
        <v>79</v>
      </c>
      <c r="AC7" s="20" t="str">
        <f>R7</f>
        <v>夜数</v>
      </c>
      <c r="AD7" s="25" t="str">
        <f>S7</f>
        <v>定額</v>
      </c>
    </row>
    <row r="8" spans="1:30" ht="15.75">
      <c r="A8" s="26"/>
      <c r="B8" s="27"/>
      <c r="C8" s="28"/>
      <c r="D8" s="29"/>
      <c r="E8" s="30"/>
      <c r="F8" s="31"/>
      <c r="G8" s="30"/>
      <c r="H8" s="32"/>
      <c r="I8" s="33" t="s">
        <v>80</v>
      </c>
      <c r="J8" s="34" t="s">
        <v>81</v>
      </c>
      <c r="K8" s="35" t="s">
        <v>81</v>
      </c>
      <c r="L8" s="36" t="s">
        <v>80</v>
      </c>
      <c r="M8" s="34" t="s">
        <v>81</v>
      </c>
      <c r="N8" s="34" t="s">
        <v>80</v>
      </c>
      <c r="O8" s="37" t="s">
        <v>81</v>
      </c>
      <c r="P8" s="38" t="s">
        <v>82</v>
      </c>
      <c r="Q8" s="38" t="s">
        <v>81</v>
      </c>
      <c r="R8" s="38" t="s">
        <v>82</v>
      </c>
      <c r="S8" s="39" t="s">
        <v>81</v>
      </c>
      <c r="T8" s="33" t="s">
        <v>80</v>
      </c>
      <c r="U8" s="34" t="s">
        <v>81</v>
      </c>
      <c r="V8" s="35" t="s">
        <v>81</v>
      </c>
      <c r="W8" s="36" t="s">
        <v>80</v>
      </c>
      <c r="X8" s="34" t="s">
        <v>81</v>
      </c>
      <c r="Y8" s="34" t="s">
        <v>80</v>
      </c>
      <c r="Z8" s="37" t="s">
        <v>81</v>
      </c>
      <c r="AA8" s="38" t="s">
        <v>82</v>
      </c>
      <c r="AB8" s="38" t="s">
        <v>81</v>
      </c>
      <c r="AC8" s="38" t="s">
        <v>82</v>
      </c>
      <c r="AD8" s="39" t="s">
        <v>81</v>
      </c>
    </row>
    <row r="9" spans="1:30" ht="27" customHeight="1">
      <c r="A9" s="96"/>
      <c r="B9" s="97"/>
      <c r="C9" s="40" t="s">
        <v>67</v>
      </c>
      <c r="D9" s="98"/>
      <c r="E9" s="99"/>
      <c r="F9" s="99"/>
      <c r="G9" s="99"/>
      <c r="H9" s="89"/>
      <c r="I9" s="68"/>
      <c r="J9" s="69"/>
      <c r="K9" s="69"/>
      <c r="L9" s="70"/>
      <c r="M9" s="69"/>
      <c r="N9" s="70"/>
      <c r="O9" s="71"/>
      <c r="P9" s="41" t="str">
        <f>IF(H9="","",IF($K$5="",1,""))</f>
        <v/>
      </c>
      <c r="Q9" s="69"/>
      <c r="R9" s="41" t="str">
        <f>IF(H9="","",1)</f>
        <v/>
      </c>
      <c r="S9" s="42" t="str">
        <f>IF(H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9" s="43">
        <f t="shared" ref="T9:AA24" si="0">I9</f>
        <v>0</v>
      </c>
      <c r="U9" s="41">
        <f t="shared" si="0"/>
        <v>0</v>
      </c>
      <c r="V9" s="41">
        <f t="shared" si="0"/>
        <v>0</v>
      </c>
      <c r="W9" s="44">
        <f t="shared" si="0"/>
        <v>0</v>
      </c>
      <c r="X9" s="41">
        <f t="shared" si="0"/>
        <v>0</v>
      </c>
      <c r="Y9" s="44">
        <f t="shared" si="0"/>
        <v>0</v>
      </c>
      <c r="Z9" s="41">
        <f t="shared" si="0"/>
        <v>0</v>
      </c>
      <c r="AA9" s="41" t="str">
        <f t="shared" si="0"/>
        <v/>
      </c>
      <c r="AB9" s="41" t="str">
        <f>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料等'!$B$3:$B$25,_xlfn.XLOOKUP(H9,'(参考)宿泊料等'!$H$2:$BB$2,'(参考)宿泊料等'!$H$3:$BB$25,""),"")),""),""),"")</f>
        <v/>
      </c>
      <c r="AC9" s="41" t="str">
        <f>R9</f>
        <v/>
      </c>
      <c r="AD9" s="42" t="str">
        <f>IF(AC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0" spans="1:30" ht="27" customHeight="1">
      <c r="A10" s="96"/>
      <c r="B10" s="100"/>
      <c r="C10" s="45" t="s">
        <v>67</v>
      </c>
      <c r="D10" s="101"/>
      <c r="E10" s="102"/>
      <c r="F10" s="102"/>
      <c r="G10" s="102"/>
      <c r="H10" s="89"/>
      <c r="I10" s="72"/>
      <c r="J10" s="73"/>
      <c r="K10" s="73"/>
      <c r="L10" s="74"/>
      <c r="M10" s="73"/>
      <c r="N10" s="74"/>
      <c r="O10" s="73"/>
      <c r="P10" s="41" t="str">
        <f t="shared" ref="P10:P33" si="1">IF(H10="","",IF($K$5="",1,""))</f>
        <v/>
      </c>
      <c r="Q10" s="73"/>
      <c r="R10" s="41" t="str">
        <f t="shared" ref="R10:R33" si="2">IF(H10="","",1)</f>
        <v/>
      </c>
      <c r="S10" s="42" t="str">
        <f>IF(H10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0" s="46">
        <f t="shared" si="0"/>
        <v>0</v>
      </c>
      <c r="U10" s="47">
        <f t="shared" si="0"/>
        <v>0</v>
      </c>
      <c r="V10" s="47">
        <f t="shared" si="0"/>
        <v>0</v>
      </c>
      <c r="W10" s="44">
        <f t="shared" si="0"/>
        <v>0</v>
      </c>
      <c r="X10" s="41">
        <f t="shared" si="0"/>
        <v>0</v>
      </c>
      <c r="Y10" s="48">
        <f t="shared" si="0"/>
        <v>0</v>
      </c>
      <c r="Z10" s="47">
        <f t="shared" si="0"/>
        <v>0</v>
      </c>
      <c r="AA10" s="47" t="str">
        <f t="shared" si="0"/>
        <v/>
      </c>
      <c r="AB10" s="41" t="str">
        <f>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料等'!$B$3:$B$25,_xlfn.XLOOKUP(H10,'(参考)宿泊料等'!$H$2:$BB$2,'(参考)宿泊料等'!$H$3:$BB$25,""),"")),""),""),"")</f>
        <v/>
      </c>
      <c r="AC10" s="41" t="str">
        <f t="shared" ref="AC10:AC32" si="3">R10</f>
        <v/>
      </c>
      <c r="AD10" s="42" t="str">
        <f>IF(AC10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1" spans="1:30" ht="27" customHeight="1">
      <c r="A11" s="96"/>
      <c r="B11" s="100"/>
      <c r="C11" s="45" t="s">
        <v>67</v>
      </c>
      <c r="D11" s="101"/>
      <c r="E11" s="102"/>
      <c r="F11" s="102"/>
      <c r="G11" s="102"/>
      <c r="H11" s="89"/>
      <c r="I11" s="72"/>
      <c r="J11" s="73"/>
      <c r="K11" s="73"/>
      <c r="L11" s="74"/>
      <c r="M11" s="73"/>
      <c r="N11" s="74"/>
      <c r="O11" s="73"/>
      <c r="P11" s="41" t="str">
        <f t="shared" si="1"/>
        <v/>
      </c>
      <c r="Q11" s="73"/>
      <c r="R11" s="41" t="str">
        <f t="shared" si="2"/>
        <v/>
      </c>
      <c r="S11" s="42" t="str">
        <f>IF(H11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1" s="46">
        <f t="shared" si="0"/>
        <v>0</v>
      </c>
      <c r="U11" s="47">
        <f t="shared" si="0"/>
        <v>0</v>
      </c>
      <c r="V11" s="47">
        <f t="shared" si="0"/>
        <v>0</v>
      </c>
      <c r="W11" s="44">
        <f t="shared" si="0"/>
        <v>0</v>
      </c>
      <c r="X11" s="41">
        <f t="shared" si="0"/>
        <v>0</v>
      </c>
      <c r="Y11" s="48">
        <f t="shared" si="0"/>
        <v>0</v>
      </c>
      <c r="Z11" s="47">
        <f t="shared" si="0"/>
        <v>0</v>
      </c>
      <c r="AA11" s="47" t="str">
        <f t="shared" si="0"/>
        <v/>
      </c>
      <c r="AB11" s="41" t="str">
        <f>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料等'!$B$3:$B$25,_xlfn.XLOOKUP(H11,'(参考)宿泊料等'!$H$2:$BB$2,'(参考)宿泊料等'!$H$3:$BB$25,""),"")),""),""),"")</f>
        <v/>
      </c>
      <c r="AC11" s="41" t="str">
        <f t="shared" si="3"/>
        <v/>
      </c>
      <c r="AD11" s="42" t="str">
        <f>IF(AC11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2" spans="1:30" ht="27" customHeight="1">
      <c r="A12" s="96"/>
      <c r="B12" s="100"/>
      <c r="C12" s="45" t="s">
        <v>67</v>
      </c>
      <c r="D12" s="101"/>
      <c r="E12" s="102"/>
      <c r="F12" s="102"/>
      <c r="G12" s="102"/>
      <c r="H12" s="89"/>
      <c r="I12" s="72"/>
      <c r="J12" s="73"/>
      <c r="K12" s="73"/>
      <c r="L12" s="74"/>
      <c r="M12" s="73"/>
      <c r="N12" s="74"/>
      <c r="O12" s="73"/>
      <c r="P12" s="41" t="str">
        <f t="shared" si="1"/>
        <v/>
      </c>
      <c r="Q12" s="73"/>
      <c r="R12" s="41" t="str">
        <f t="shared" si="2"/>
        <v/>
      </c>
      <c r="S12" s="42" t="str">
        <f>IF(H12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2" s="46">
        <f t="shared" si="0"/>
        <v>0</v>
      </c>
      <c r="U12" s="47">
        <f t="shared" si="0"/>
        <v>0</v>
      </c>
      <c r="V12" s="47">
        <f t="shared" si="0"/>
        <v>0</v>
      </c>
      <c r="W12" s="44">
        <f t="shared" si="0"/>
        <v>0</v>
      </c>
      <c r="X12" s="41">
        <f t="shared" si="0"/>
        <v>0</v>
      </c>
      <c r="Y12" s="48">
        <f t="shared" si="0"/>
        <v>0</v>
      </c>
      <c r="Z12" s="47">
        <f t="shared" si="0"/>
        <v>0</v>
      </c>
      <c r="AA12" s="47" t="str">
        <f t="shared" si="0"/>
        <v/>
      </c>
      <c r="AB12" s="41" t="str">
        <f>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料等'!$B$3:$B$25,_xlfn.XLOOKUP(H12,'(参考)宿泊料等'!$H$2:$BB$2,'(参考)宿泊料等'!$H$3:$BB$25,""),"")),""),""),"")</f>
        <v/>
      </c>
      <c r="AC12" s="41" t="str">
        <f t="shared" si="3"/>
        <v/>
      </c>
      <c r="AD12" s="42" t="str">
        <f>IF(AC12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3" spans="1:30" ht="27" customHeight="1">
      <c r="A13" s="96"/>
      <c r="B13" s="100"/>
      <c r="C13" s="45" t="s">
        <v>67</v>
      </c>
      <c r="D13" s="101"/>
      <c r="E13" s="102"/>
      <c r="F13" s="102"/>
      <c r="G13" s="102"/>
      <c r="H13" s="89"/>
      <c r="I13" s="72"/>
      <c r="J13" s="73"/>
      <c r="K13" s="73"/>
      <c r="L13" s="74"/>
      <c r="M13" s="73"/>
      <c r="N13" s="74"/>
      <c r="O13" s="73"/>
      <c r="P13" s="41" t="str">
        <f t="shared" si="1"/>
        <v/>
      </c>
      <c r="Q13" s="73"/>
      <c r="R13" s="41" t="str">
        <f t="shared" si="2"/>
        <v/>
      </c>
      <c r="S13" s="42" t="str">
        <f>IF(H13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3" s="46">
        <f t="shared" si="0"/>
        <v>0</v>
      </c>
      <c r="U13" s="47">
        <f t="shared" si="0"/>
        <v>0</v>
      </c>
      <c r="V13" s="47">
        <f t="shared" si="0"/>
        <v>0</v>
      </c>
      <c r="W13" s="44">
        <f t="shared" si="0"/>
        <v>0</v>
      </c>
      <c r="X13" s="41">
        <f t="shared" si="0"/>
        <v>0</v>
      </c>
      <c r="Y13" s="48">
        <f t="shared" si="0"/>
        <v>0</v>
      </c>
      <c r="Z13" s="47">
        <f t="shared" si="0"/>
        <v>0</v>
      </c>
      <c r="AA13" s="47" t="str">
        <f t="shared" si="0"/>
        <v/>
      </c>
      <c r="AB13" s="41" t="str">
        <f>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AA13=1,MIN(Q13,_xlfn.XLOOKUP($B$6,'(参考)宿泊料等'!$B$3:$B$25,_xlfn.XLOOKUP(H13,'(参考)宿泊料等'!$H$2:$BB$2,'(参考)宿泊料等'!$H$3:$BB$25,""),"")),""),""),"")</f>
        <v/>
      </c>
      <c r="AC13" s="41" t="str">
        <f t="shared" si="3"/>
        <v/>
      </c>
      <c r="AD13" s="42" t="str">
        <f>IF(AC13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4" spans="1:30" ht="27" customHeight="1">
      <c r="A14" s="96"/>
      <c r="B14" s="100"/>
      <c r="C14" s="45" t="s">
        <v>67</v>
      </c>
      <c r="D14" s="101"/>
      <c r="E14" s="102"/>
      <c r="F14" s="102"/>
      <c r="G14" s="102"/>
      <c r="H14" s="89"/>
      <c r="I14" s="72"/>
      <c r="J14" s="73"/>
      <c r="K14" s="73"/>
      <c r="L14" s="74"/>
      <c r="M14" s="73"/>
      <c r="N14" s="74"/>
      <c r="O14" s="73"/>
      <c r="P14" s="41" t="str">
        <f t="shared" si="1"/>
        <v/>
      </c>
      <c r="Q14" s="73"/>
      <c r="R14" s="41" t="str">
        <f t="shared" si="2"/>
        <v/>
      </c>
      <c r="S14" s="42" t="str">
        <f>IF(H14="","",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4" s="46">
        <f t="shared" si="0"/>
        <v>0</v>
      </c>
      <c r="U14" s="47">
        <f t="shared" si="0"/>
        <v>0</v>
      </c>
      <c r="V14" s="47">
        <f t="shared" si="0"/>
        <v>0</v>
      </c>
      <c r="W14" s="44">
        <f t="shared" si="0"/>
        <v>0</v>
      </c>
      <c r="X14" s="41">
        <f t="shared" si="0"/>
        <v>0</v>
      </c>
      <c r="Y14" s="48">
        <f t="shared" si="0"/>
        <v>0</v>
      </c>
      <c r="Z14" s="47">
        <f t="shared" si="0"/>
        <v>0</v>
      </c>
      <c r="AA14" s="47" t="str">
        <f t="shared" si="0"/>
        <v/>
      </c>
      <c r="AB14" s="41" t="str">
        <f>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AA14=1,MIN(Q14,_xlfn.XLOOKUP($B$6,'(参考)宿泊料等'!$B$3:$B$25,_xlfn.XLOOKUP(H14,'(参考)宿泊料等'!$H$2:$BB$2,'(参考)宿泊料等'!$H$3:$BB$25,""),"")),""),""),"")</f>
        <v/>
      </c>
      <c r="AC14" s="41" t="str">
        <f t="shared" si="3"/>
        <v/>
      </c>
      <c r="AD14" s="42" t="str">
        <f>IF(AC14="","",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5" spans="1:30" ht="27" customHeight="1">
      <c r="A15" s="96"/>
      <c r="B15" s="100"/>
      <c r="C15" s="45" t="s">
        <v>67</v>
      </c>
      <c r="D15" s="101"/>
      <c r="E15" s="102"/>
      <c r="F15" s="102"/>
      <c r="G15" s="102"/>
      <c r="H15" s="89"/>
      <c r="I15" s="72"/>
      <c r="J15" s="73"/>
      <c r="K15" s="73"/>
      <c r="L15" s="74"/>
      <c r="M15" s="73"/>
      <c r="N15" s="74"/>
      <c r="O15" s="73"/>
      <c r="P15" s="41" t="str">
        <f t="shared" si="1"/>
        <v/>
      </c>
      <c r="Q15" s="73"/>
      <c r="R15" s="41" t="str">
        <f t="shared" si="2"/>
        <v/>
      </c>
      <c r="S15" s="42" t="str">
        <f>IF(H15="","",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5" s="46">
        <f t="shared" si="0"/>
        <v>0</v>
      </c>
      <c r="U15" s="47">
        <f t="shared" si="0"/>
        <v>0</v>
      </c>
      <c r="V15" s="47">
        <f t="shared" si="0"/>
        <v>0</v>
      </c>
      <c r="W15" s="44">
        <f t="shared" si="0"/>
        <v>0</v>
      </c>
      <c r="X15" s="41">
        <f t="shared" si="0"/>
        <v>0</v>
      </c>
      <c r="Y15" s="48">
        <f t="shared" si="0"/>
        <v>0</v>
      </c>
      <c r="Z15" s="47">
        <f t="shared" si="0"/>
        <v>0</v>
      </c>
      <c r="AA15" s="47" t="str">
        <f t="shared" si="0"/>
        <v/>
      </c>
      <c r="AB15" s="41" t="str">
        <f>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AA15=1,MIN(Q15,_xlfn.XLOOKUP($B$6,'(参考)宿泊料等'!$B$3:$B$25,_xlfn.XLOOKUP(H15,'(参考)宿泊料等'!$H$2:$BB$2,'(参考)宿泊料等'!$H$3:$BB$25,""),"")),""),""),"")</f>
        <v/>
      </c>
      <c r="AC15" s="41" t="str">
        <f t="shared" si="3"/>
        <v/>
      </c>
      <c r="AD15" s="42" t="str">
        <f>IF(AC15="","",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6" spans="1:30" ht="27" customHeight="1">
      <c r="A16" s="96"/>
      <c r="B16" s="100"/>
      <c r="C16" s="45" t="s">
        <v>67</v>
      </c>
      <c r="D16" s="101"/>
      <c r="E16" s="102"/>
      <c r="F16" s="102"/>
      <c r="G16" s="102"/>
      <c r="H16" s="89"/>
      <c r="I16" s="72"/>
      <c r="J16" s="73"/>
      <c r="K16" s="73"/>
      <c r="L16" s="74"/>
      <c r="M16" s="73"/>
      <c r="N16" s="74"/>
      <c r="O16" s="73"/>
      <c r="P16" s="41" t="str">
        <f t="shared" si="1"/>
        <v/>
      </c>
      <c r="Q16" s="73"/>
      <c r="R16" s="41" t="str">
        <f t="shared" si="2"/>
        <v/>
      </c>
      <c r="S16" s="42" t="str">
        <f>IF(H16="","",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6" s="46">
        <f t="shared" si="0"/>
        <v>0</v>
      </c>
      <c r="U16" s="47">
        <f t="shared" si="0"/>
        <v>0</v>
      </c>
      <c r="V16" s="47">
        <f t="shared" si="0"/>
        <v>0</v>
      </c>
      <c r="W16" s="44">
        <f t="shared" si="0"/>
        <v>0</v>
      </c>
      <c r="X16" s="41">
        <f t="shared" si="0"/>
        <v>0</v>
      </c>
      <c r="Y16" s="48">
        <f t="shared" si="0"/>
        <v>0</v>
      </c>
      <c r="Z16" s="47">
        <f t="shared" si="0"/>
        <v>0</v>
      </c>
      <c r="AA16" s="47" t="str">
        <f t="shared" si="0"/>
        <v/>
      </c>
      <c r="AB16" s="41" t="str">
        <f>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AA16=1,MIN(Q16,_xlfn.XLOOKUP($B$6,'(参考)宿泊料等'!$B$3:$B$25,_xlfn.XLOOKUP(H16,'(参考)宿泊料等'!$H$2:$BB$2,'(参考)宿泊料等'!$H$3:$BB$25,""),"")),""),""),"")</f>
        <v/>
      </c>
      <c r="AC16" s="41" t="str">
        <f t="shared" si="3"/>
        <v/>
      </c>
      <c r="AD16" s="42" t="str">
        <f>IF(AC16="","",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7" spans="1:30" ht="27" customHeight="1">
      <c r="A17" s="96"/>
      <c r="B17" s="100"/>
      <c r="C17" s="45" t="s">
        <v>67</v>
      </c>
      <c r="D17" s="101"/>
      <c r="E17" s="102"/>
      <c r="F17" s="102"/>
      <c r="G17" s="102"/>
      <c r="H17" s="89"/>
      <c r="I17" s="72"/>
      <c r="J17" s="73"/>
      <c r="K17" s="73"/>
      <c r="L17" s="74"/>
      <c r="M17" s="73"/>
      <c r="N17" s="74"/>
      <c r="O17" s="73"/>
      <c r="P17" s="41" t="str">
        <f t="shared" si="1"/>
        <v/>
      </c>
      <c r="Q17" s="73"/>
      <c r="R17" s="41" t="str">
        <f t="shared" si="2"/>
        <v/>
      </c>
      <c r="S17" s="42" t="str">
        <f>IF(H17="","",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7" s="46">
        <f t="shared" si="0"/>
        <v>0</v>
      </c>
      <c r="U17" s="47">
        <f t="shared" si="0"/>
        <v>0</v>
      </c>
      <c r="V17" s="47">
        <f t="shared" si="0"/>
        <v>0</v>
      </c>
      <c r="W17" s="44">
        <f t="shared" si="0"/>
        <v>0</v>
      </c>
      <c r="X17" s="41">
        <f t="shared" si="0"/>
        <v>0</v>
      </c>
      <c r="Y17" s="48">
        <f t="shared" si="0"/>
        <v>0</v>
      </c>
      <c r="Z17" s="47">
        <f t="shared" si="0"/>
        <v>0</v>
      </c>
      <c r="AA17" s="47" t="str">
        <f t="shared" si="0"/>
        <v/>
      </c>
      <c r="AB17" s="41" t="str">
        <f>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AA17=1,MIN(Q17,_xlfn.XLOOKUP($B$6,'(参考)宿泊料等'!$B$3:$B$25,_xlfn.XLOOKUP(H17,'(参考)宿泊料等'!$H$2:$BB$2,'(参考)宿泊料等'!$H$3:$BB$25,""),"")),""),""),"")</f>
        <v/>
      </c>
      <c r="AC17" s="41" t="str">
        <f t="shared" si="3"/>
        <v/>
      </c>
      <c r="AD17" s="42" t="str">
        <f>IF(AC17="","",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8" spans="1:30" ht="27" customHeight="1">
      <c r="A18" s="96"/>
      <c r="B18" s="100"/>
      <c r="C18" s="45" t="s">
        <v>67</v>
      </c>
      <c r="D18" s="101"/>
      <c r="E18" s="102"/>
      <c r="F18" s="102"/>
      <c r="G18" s="102"/>
      <c r="H18" s="89"/>
      <c r="I18" s="72"/>
      <c r="J18" s="73"/>
      <c r="K18" s="73"/>
      <c r="L18" s="74"/>
      <c r="M18" s="73"/>
      <c r="N18" s="74"/>
      <c r="O18" s="73"/>
      <c r="P18" s="41" t="str">
        <f t="shared" si="1"/>
        <v/>
      </c>
      <c r="Q18" s="73"/>
      <c r="R18" s="41" t="str">
        <f t="shared" si="2"/>
        <v/>
      </c>
      <c r="S18" s="42" t="str">
        <f>IF(H18="","",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8" s="46">
        <f t="shared" si="0"/>
        <v>0</v>
      </c>
      <c r="U18" s="47">
        <f t="shared" si="0"/>
        <v>0</v>
      </c>
      <c r="V18" s="47">
        <f t="shared" si="0"/>
        <v>0</v>
      </c>
      <c r="W18" s="44">
        <f t="shared" si="0"/>
        <v>0</v>
      </c>
      <c r="X18" s="41">
        <f t="shared" si="0"/>
        <v>0</v>
      </c>
      <c r="Y18" s="48">
        <f t="shared" si="0"/>
        <v>0</v>
      </c>
      <c r="Z18" s="47">
        <f t="shared" si="0"/>
        <v>0</v>
      </c>
      <c r="AA18" s="47" t="str">
        <f t="shared" si="0"/>
        <v/>
      </c>
      <c r="AB18" s="41" t="str">
        <f>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AA18=1,MIN(Q18,_xlfn.XLOOKUP($B$6,'(参考)宿泊料等'!$B$3:$B$25,_xlfn.XLOOKUP(H18,'(参考)宿泊料等'!$H$2:$BB$2,'(参考)宿泊料等'!$H$3:$BB$25,""),"")),""),""),"")</f>
        <v/>
      </c>
      <c r="AC18" s="41" t="str">
        <f t="shared" si="3"/>
        <v/>
      </c>
      <c r="AD18" s="42" t="str">
        <f>IF(AC18="","",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9" spans="1:30" ht="27" customHeight="1">
      <c r="A19" s="96"/>
      <c r="B19" s="100"/>
      <c r="C19" s="45" t="s">
        <v>67</v>
      </c>
      <c r="D19" s="101"/>
      <c r="E19" s="102"/>
      <c r="F19" s="102"/>
      <c r="G19" s="102"/>
      <c r="H19" s="89"/>
      <c r="I19" s="72"/>
      <c r="J19" s="73"/>
      <c r="K19" s="73"/>
      <c r="L19" s="74"/>
      <c r="M19" s="73"/>
      <c r="N19" s="74"/>
      <c r="O19" s="73"/>
      <c r="P19" s="41" t="str">
        <f t="shared" si="1"/>
        <v/>
      </c>
      <c r="Q19" s="73"/>
      <c r="R19" s="41" t="str">
        <f t="shared" si="2"/>
        <v/>
      </c>
      <c r="S19" s="42" t="str">
        <f>IF(H19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9" s="46">
        <f t="shared" si="0"/>
        <v>0</v>
      </c>
      <c r="U19" s="47">
        <f t="shared" si="0"/>
        <v>0</v>
      </c>
      <c r="V19" s="47">
        <f t="shared" si="0"/>
        <v>0</v>
      </c>
      <c r="W19" s="44">
        <f t="shared" si="0"/>
        <v>0</v>
      </c>
      <c r="X19" s="41">
        <f t="shared" si="0"/>
        <v>0</v>
      </c>
      <c r="Y19" s="48">
        <f t="shared" si="0"/>
        <v>0</v>
      </c>
      <c r="Z19" s="47">
        <f t="shared" si="0"/>
        <v>0</v>
      </c>
      <c r="AA19" s="47" t="str">
        <f t="shared" si="0"/>
        <v/>
      </c>
      <c r="AB19" s="41" t="str">
        <f>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AA19=1,MIN(Q19,_xlfn.XLOOKUP($B$6,'(参考)宿泊料等'!$B$3:$B$25,_xlfn.XLOOKUP(H19,'(参考)宿泊料等'!$H$2:$BB$2,'(参考)宿泊料等'!$H$3:$BB$25,""),"")),""),""),"")</f>
        <v/>
      </c>
      <c r="AC19" s="41" t="str">
        <f t="shared" si="3"/>
        <v/>
      </c>
      <c r="AD19" s="42" t="str">
        <f>IF(AC19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0" spans="1:30" ht="27" customHeight="1">
      <c r="A20" s="96"/>
      <c r="B20" s="100"/>
      <c r="C20" s="45" t="s">
        <v>67</v>
      </c>
      <c r="D20" s="101"/>
      <c r="E20" s="102"/>
      <c r="F20" s="102"/>
      <c r="G20" s="102"/>
      <c r="H20" s="89"/>
      <c r="I20" s="72"/>
      <c r="J20" s="73"/>
      <c r="K20" s="73"/>
      <c r="L20" s="74"/>
      <c r="M20" s="73"/>
      <c r="N20" s="74"/>
      <c r="O20" s="73"/>
      <c r="P20" s="41" t="str">
        <f t="shared" si="1"/>
        <v/>
      </c>
      <c r="Q20" s="73"/>
      <c r="R20" s="41" t="str">
        <f t="shared" si="2"/>
        <v/>
      </c>
      <c r="S20" s="42" t="str">
        <f>IF(H20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0" s="46">
        <f t="shared" si="0"/>
        <v>0</v>
      </c>
      <c r="U20" s="47">
        <f t="shared" si="0"/>
        <v>0</v>
      </c>
      <c r="V20" s="47">
        <f t="shared" si="0"/>
        <v>0</v>
      </c>
      <c r="W20" s="44">
        <f t="shared" si="0"/>
        <v>0</v>
      </c>
      <c r="X20" s="41">
        <f t="shared" si="0"/>
        <v>0</v>
      </c>
      <c r="Y20" s="48">
        <f t="shared" si="0"/>
        <v>0</v>
      </c>
      <c r="Z20" s="47">
        <f t="shared" si="0"/>
        <v>0</v>
      </c>
      <c r="AA20" s="47" t="str">
        <f t="shared" si="0"/>
        <v/>
      </c>
      <c r="AB20" s="41" t="str">
        <f>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AA20=1,MIN(Q20,_xlfn.XLOOKUP($B$6,'(参考)宿泊料等'!$B$3:$B$25,_xlfn.XLOOKUP(H20,'(参考)宿泊料等'!$H$2:$BB$2,'(参考)宿泊料等'!$H$3:$BB$25,""),"")),""),""),"")</f>
        <v/>
      </c>
      <c r="AC20" s="41" t="str">
        <f t="shared" si="3"/>
        <v/>
      </c>
      <c r="AD20" s="42" t="str">
        <f>IF(AC20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1" spans="1:30" ht="27" customHeight="1">
      <c r="A21" s="96"/>
      <c r="B21" s="100"/>
      <c r="C21" s="45" t="s">
        <v>67</v>
      </c>
      <c r="D21" s="101"/>
      <c r="E21" s="102"/>
      <c r="F21" s="102"/>
      <c r="G21" s="102"/>
      <c r="H21" s="89"/>
      <c r="I21" s="72"/>
      <c r="J21" s="73"/>
      <c r="K21" s="73"/>
      <c r="L21" s="74"/>
      <c r="M21" s="73"/>
      <c r="N21" s="74"/>
      <c r="O21" s="73"/>
      <c r="P21" s="41" t="str">
        <f t="shared" si="1"/>
        <v/>
      </c>
      <c r="Q21" s="73"/>
      <c r="R21" s="41" t="str">
        <f t="shared" si="2"/>
        <v/>
      </c>
      <c r="S21" s="42" t="str">
        <f>IF(H21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1" s="46">
        <f t="shared" si="0"/>
        <v>0</v>
      </c>
      <c r="U21" s="47">
        <f t="shared" si="0"/>
        <v>0</v>
      </c>
      <c r="V21" s="47">
        <f t="shared" si="0"/>
        <v>0</v>
      </c>
      <c r="W21" s="44">
        <f t="shared" si="0"/>
        <v>0</v>
      </c>
      <c r="X21" s="41">
        <f t="shared" si="0"/>
        <v>0</v>
      </c>
      <c r="Y21" s="48">
        <f t="shared" si="0"/>
        <v>0</v>
      </c>
      <c r="Z21" s="47">
        <f t="shared" si="0"/>
        <v>0</v>
      </c>
      <c r="AA21" s="47" t="str">
        <f t="shared" si="0"/>
        <v/>
      </c>
      <c r="AB21" s="41" t="str">
        <f>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AA21=1,MIN(Q21,_xlfn.XLOOKUP($B$6,'(参考)宿泊料等'!$B$3:$B$25,_xlfn.XLOOKUP(H21,'(参考)宿泊料等'!$H$2:$BB$2,'(参考)宿泊料等'!$H$3:$BB$25,""),"")),""),""),"")</f>
        <v/>
      </c>
      <c r="AC21" s="41" t="str">
        <f t="shared" si="3"/>
        <v/>
      </c>
      <c r="AD21" s="42" t="str">
        <f>IF(AC21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2" spans="1:30" ht="27" customHeight="1">
      <c r="A22" s="96"/>
      <c r="B22" s="100"/>
      <c r="C22" s="45" t="s">
        <v>67</v>
      </c>
      <c r="D22" s="101"/>
      <c r="E22" s="102"/>
      <c r="F22" s="102"/>
      <c r="G22" s="102"/>
      <c r="H22" s="89"/>
      <c r="I22" s="72"/>
      <c r="J22" s="73"/>
      <c r="K22" s="73"/>
      <c r="L22" s="74"/>
      <c r="M22" s="73"/>
      <c r="N22" s="74"/>
      <c r="O22" s="73"/>
      <c r="P22" s="41" t="str">
        <f t="shared" si="1"/>
        <v/>
      </c>
      <c r="Q22" s="73"/>
      <c r="R22" s="41" t="str">
        <f t="shared" si="2"/>
        <v/>
      </c>
      <c r="S22" s="42" t="str">
        <f>IF(H22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2" s="46">
        <f t="shared" si="0"/>
        <v>0</v>
      </c>
      <c r="U22" s="47">
        <f t="shared" si="0"/>
        <v>0</v>
      </c>
      <c r="V22" s="47">
        <f t="shared" si="0"/>
        <v>0</v>
      </c>
      <c r="W22" s="44">
        <f t="shared" si="0"/>
        <v>0</v>
      </c>
      <c r="X22" s="41">
        <f t="shared" si="0"/>
        <v>0</v>
      </c>
      <c r="Y22" s="48">
        <f t="shared" si="0"/>
        <v>0</v>
      </c>
      <c r="Z22" s="47">
        <f t="shared" si="0"/>
        <v>0</v>
      </c>
      <c r="AA22" s="47" t="str">
        <f t="shared" si="0"/>
        <v/>
      </c>
      <c r="AB22" s="41" t="str">
        <f>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AA22=1,MIN(Q22,_xlfn.XLOOKUP($B$6,'(参考)宿泊料等'!$B$3:$B$25,_xlfn.XLOOKUP(H22,'(参考)宿泊料等'!$H$2:$BB$2,'(参考)宿泊料等'!$H$3:$BB$25,""),"")),""),""),"")</f>
        <v/>
      </c>
      <c r="AC22" s="41" t="str">
        <f t="shared" si="3"/>
        <v/>
      </c>
      <c r="AD22" s="42" t="str">
        <f>IF(AC22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3" spans="1:30" ht="27" customHeight="1">
      <c r="A23" s="96"/>
      <c r="B23" s="100"/>
      <c r="C23" s="45" t="s">
        <v>67</v>
      </c>
      <c r="D23" s="101"/>
      <c r="E23" s="102"/>
      <c r="F23" s="102"/>
      <c r="G23" s="102"/>
      <c r="H23" s="89"/>
      <c r="I23" s="72"/>
      <c r="J23" s="73"/>
      <c r="K23" s="73"/>
      <c r="L23" s="74"/>
      <c r="M23" s="73"/>
      <c r="N23" s="74"/>
      <c r="O23" s="73"/>
      <c r="P23" s="41" t="str">
        <f t="shared" si="1"/>
        <v/>
      </c>
      <c r="Q23" s="73"/>
      <c r="R23" s="41" t="str">
        <f t="shared" si="2"/>
        <v/>
      </c>
      <c r="S23" s="42" t="str">
        <f>IF(H23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3" s="46">
        <f t="shared" si="0"/>
        <v>0</v>
      </c>
      <c r="U23" s="47">
        <f t="shared" si="0"/>
        <v>0</v>
      </c>
      <c r="V23" s="47">
        <f t="shared" si="0"/>
        <v>0</v>
      </c>
      <c r="W23" s="44">
        <f t="shared" si="0"/>
        <v>0</v>
      </c>
      <c r="X23" s="41">
        <f t="shared" si="0"/>
        <v>0</v>
      </c>
      <c r="Y23" s="48">
        <f t="shared" si="0"/>
        <v>0</v>
      </c>
      <c r="Z23" s="47">
        <f t="shared" si="0"/>
        <v>0</v>
      </c>
      <c r="AA23" s="47" t="str">
        <f t="shared" si="0"/>
        <v/>
      </c>
      <c r="AB23" s="41" t="str">
        <f>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AA23=1,MIN(Q23,_xlfn.XLOOKUP($B$6,'(参考)宿泊料等'!$B$3:$B$25,_xlfn.XLOOKUP(H23,'(参考)宿泊料等'!$H$2:$BB$2,'(参考)宿泊料等'!$H$3:$BB$25,""),"")),""),""),"")</f>
        <v/>
      </c>
      <c r="AC23" s="41" t="str">
        <f t="shared" si="3"/>
        <v/>
      </c>
      <c r="AD23" s="42" t="str">
        <f>IF(AC23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4" spans="1:30" ht="27" customHeight="1">
      <c r="A24" s="96"/>
      <c r="B24" s="100"/>
      <c r="C24" s="45" t="s">
        <v>67</v>
      </c>
      <c r="D24" s="101"/>
      <c r="E24" s="102"/>
      <c r="F24" s="102"/>
      <c r="G24" s="102"/>
      <c r="H24" s="89"/>
      <c r="I24" s="72"/>
      <c r="J24" s="73"/>
      <c r="K24" s="73"/>
      <c r="L24" s="74"/>
      <c r="M24" s="73"/>
      <c r="N24" s="74"/>
      <c r="O24" s="73"/>
      <c r="P24" s="41" t="str">
        <f t="shared" si="1"/>
        <v/>
      </c>
      <c r="Q24" s="73"/>
      <c r="R24" s="41" t="str">
        <f t="shared" si="2"/>
        <v/>
      </c>
      <c r="S24" s="42" t="str">
        <f>IF(H24="","",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4" s="46">
        <f t="shared" si="0"/>
        <v>0</v>
      </c>
      <c r="U24" s="47">
        <f t="shared" si="0"/>
        <v>0</v>
      </c>
      <c r="V24" s="47">
        <f t="shared" si="0"/>
        <v>0</v>
      </c>
      <c r="W24" s="44">
        <f t="shared" si="0"/>
        <v>0</v>
      </c>
      <c r="X24" s="41">
        <f t="shared" si="0"/>
        <v>0</v>
      </c>
      <c r="Y24" s="48">
        <f t="shared" si="0"/>
        <v>0</v>
      </c>
      <c r="Z24" s="47">
        <f t="shared" si="0"/>
        <v>0</v>
      </c>
      <c r="AA24" s="47" t="str">
        <f t="shared" si="0"/>
        <v/>
      </c>
      <c r="AB24" s="41" t="str">
        <f>IFERROR(IF(OR(H24="北海道",H24="青森県",H24="岩手県",H24="宮城県",H24="秋田県",H24="山形県",H24="福島県",H24="茨城県",H24="栃木県",H24="群馬県",H24="埼玉県",H24="千葉県",H24="東京都",H24="神奈川県",H24="新潟県",H24="富山県",H24="石川県",H24="福井県",H24="山梨県",H24="長野県",H24="岐阜県",H24="静岡県",H24="愛知県",H24="三重県",H24="滋賀県",H24="京都府",H24="大阪府",H24="兵庫県",H24="奈良県",H24="和歌山県",H24="鳥取県",H24="島根県",H24="岡山県",H24="広島県",H24="山口県",H24="徳島県",H24="香川県",H24="愛媛県",H24="高知県",H24="福岡県",H24="佐賀県",H24="長崎県",H24="熊本県",H24="大分県",H24="宮崎県",H24="鹿児島県",H24="沖縄県"),IF(AA24=1,MIN(Q24,_xlfn.XLOOKUP($B$6,'(参考)宿泊料等'!$B$3:$B$25,_xlfn.XLOOKUP(H24,'(参考)宿泊料等'!$H$2:$BB$2,'(参考)宿泊料等'!$H$3:$BB$25,""),"")),""),""),"")</f>
        <v/>
      </c>
      <c r="AC24" s="41" t="str">
        <f t="shared" si="3"/>
        <v/>
      </c>
      <c r="AD24" s="42" t="str">
        <f>IF(AC24="","",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5" spans="1:30" ht="27" customHeight="1">
      <c r="A25" s="96"/>
      <c r="B25" s="100"/>
      <c r="C25" s="45" t="s">
        <v>67</v>
      </c>
      <c r="D25" s="101"/>
      <c r="E25" s="102"/>
      <c r="F25" s="102"/>
      <c r="G25" s="102"/>
      <c r="H25" s="89"/>
      <c r="I25" s="72"/>
      <c r="J25" s="73"/>
      <c r="K25" s="73"/>
      <c r="L25" s="74"/>
      <c r="M25" s="73"/>
      <c r="N25" s="74"/>
      <c r="O25" s="73"/>
      <c r="P25" s="41" t="str">
        <f t="shared" si="1"/>
        <v/>
      </c>
      <c r="Q25" s="73"/>
      <c r="R25" s="41" t="str">
        <f t="shared" si="2"/>
        <v/>
      </c>
      <c r="S25" s="42" t="str">
        <f>IF(H25="","",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5" s="46">
        <f t="shared" ref="T25:AA33" si="4">I25</f>
        <v>0</v>
      </c>
      <c r="U25" s="47">
        <f t="shared" si="4"/>
        <v>0</v>
      </c>
      <c r="V25" s="47">
        <f t="shared" si="4"/>
        <v>0</v>
      </c>
      <c r="W25" s="44">
        <f t="shared" si="4"/>
        <v>0</v>
      </c>
      <c r="X25" s="41">
        <f t="shared" si="4"/>
        <v>0</v>
      </c>
      <c r="Y25" s="48">
        <f t="shared" si="4"/>
        <v>0</v>
      </c>
      <c r="Z25" s="47">
        <f t="shared" si="4"/>
        <v>0</v>
      </c>
      <c r="AA25" s="47" t="str">
        <f t="shared" si="4"/>
        <v/>
      </c>
      <c r="AB25" s="41" t="str">
        <f>IFERROR(IF(OR(H25="北海道",H25="青森県",H25="岩手県",H25="宮城県",H25="秋田県",H25="山形県",H25="福島県",H25="茨城県",H25="栃木県",H25="群馬県",H25="埼玉県",H25="千葉県",H25="東京都",H25="神奈川県",H25="新潟県",H25="富山県",H25="石川県",H25="福井県",H25="山梨県",H25="長野県",H25="岐阜県",H25="静岡県",H25="愛知県",H25="三重県",H25="滋賀県",H25="京都府",H25="大阪府",H25="兵庫県",H25="奈良県",H25="和歌山県",H25="鳥取県",H25="島根県",H25="岡山県",H25="広島県",H25="山口県",H25="徳島県",H25="香川県",H25="愛媛県",H25="高知県",H25="福岡県",H25="佐賀県",H25="長崎県",H25="熊本県",H25="大分県",H25="宮崎県",H25="鹿児島県",H25="沖縄県"),IF(AA25=1,MIN(Q25,_xlfn.XLOOKUP($B$6,'(参考)宿泊料等'!$B$3:$B$25,_xlfn.XLOOKUP(H25,'(参考)宿泊料等'!$H$2:$BB$2,'(参考)宿泊料等'!$H$3:$BB$25,""),"")),""),""),"")</f>
        <v/>
      </c>
      <c r="AC25" s="41" t="str">
        <f t="shared" si="3"/>
        <v/>
      </c>
      <c r="AD25" s="42" t="str">
        <f>IF(AC25="","",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6" spans="1:30" ht="27" customHeight="1">
      <c r="A26" s="96"/>
      <c r="B26" s="100"/>
      <c r="C26" s="45" t="s">
        <v>67</v>
      </c>
      <c r="D26" s="101"/>
      <c r="E26" s="102"/>
      <c r="F26" s="102"/>
      <c r="G26" s="102"/>
      <c r="H26" s="89"/>
      <c r="I26" s="72"/>
      <c r="J26" s="73"/>
      <c r="K26" s="73"/>
      <c r="L26" s="74"/>
      <c r="M26" s="73"/>
      <c r="N26" s="74"/>
      <c r="O26" s="73"/>
      <c r="P26" s="41" t="str">
        <f t="shared" si="1"/>
        <v/>
      </c>
      <c r="Q26" s="73"/>
      <c r="R26" s="41" t="str">
        <f t="shared" si="2"/>
        <v/>
      </c>
      <c r="S26" s="42" t="str">
        <f>IF(H26="","",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6" s="46">
        <f t="shared" si="4"/>
        <v>0</v>
      </c>
      <c r="U26" s="47">
        <f t="shared" si="4"/>
        <v>0</v>
      </c>
      <c r="V26" s="47">
        <f t="shared" si="4"/>
        <v>0</v>
      </c>
      <c r="W26" s="44">
        <f t="shared" si="4"/>
        <v>0</v>
      </c>
      <c r="X26" s="41">
        <f t="shared" si="4"/>
        <v>0</v>
      </c>
      <c r="Y26" s="48">
        <f t="shared" si="4"/>
        <v>0</v>
      </c>
      <c r="Z26" s="47">
        <f t="shared" si="4"/>
        <v>0</v>
      </c>
      <c r="AA26" s="47" t="str">
        <f t="shared" si="4"/>
        <v/>
      </c>
      <c r="AB26" s="41" t="str">
        <f>IFERROR(IF(OR(H26="北海道",H26="青森県",H26="岩手県",H26="宮城県",H26="秋田県",H26="山形県",H26="福島県",H26="茨城県",H26="栃木県",H26="群馬県",H26="埼玉県",H26="千葉県",H26="東京都",H26="神奈川県",H26="新潟県",H26="富山県",H26="石川県",H26="福井県",H26="山梨県",H26="長野県",H26="岐阜県",H26="静岡県",H26="愛知県",H26="三重県",H26="滋賀県",H26="京都府",H26="大阪府",H26="兵庫県",H26="奈良県",H26="和歌山県",H26="鳥取県",H26="島根県",H26="岡山県",H26="広島県",H26="山口県",H26="徳島県",H26="香川県",H26="愛媛県",H26="高知県",H26="福岡県",H26="佐賀県",H26="長崎県",H26="熊本県",H26="大分県",H26="宮崎県",H26="鹿児島県",H26="沖縄県"),IF(AA26=1,MIN(Q26,_xlfn.XLOOKUP($B$6,'(参考)宿泊料等'!$B$3:$B$25,_xlfn.XLOOKUP(H26,'(参考)宿泊料等'!$H$2:$BB$2,'(参考)宿泊料等'!$H$3:$BB$25,""),"")),""),""),"")</f>
        <v/>
      </c>
      <c r="AC26" s="41" t="str">
        <f t="shared" si="3"/>
        <v/>
      </c>
      <c r="AD26" s="42" t="str">
        <f>IF(AC26="","",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7" spans="1:30" ht="27" customHeight="1">
      <c r="A27" s="96"/>
      <c r="B27" s="100"/>
      <c r="C27" s="45" t="s">
        <v>67</v>
      </c>
      <c r="D27" s="101"/>
      <c r="E27" s="102"/>
      <c r="F27" s="102"/>
      <c r="G27" s="102"/>
      <c r="H27" s="89"/>
      <c r="I27" s="72"/>
      <c r="J27" s="73"/>
      <c r="K27" s="73"/>
      <c r="L27" s="74"/>
      <c r="M27" s="73"/>
      <c r="N27" s="74"/>
      <c r="O27" s="73"/>
      <c r="P27" s="41" t="str">
        <f t="shared" si="1"/>
        <v/>
      </c>
      <c r="Q27" s="73"/>
      <c r="R27" s="41" t="str">
        <f t="shared" si="2"/>
        <v/>
      </c>
      <c r="S27" s="42" t="str">
        <f>IF(H27="","",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7" s="46">
        <f t="shared" si="4"/>
        <v>0</v>
      </c>
      <c r="U27" s="47">
        <f t="shared" si="4"/>
        <v>0</v>
      </c>
      <c r="V27" s="47">
        <f t="shared" si="4"/>
        <v>0</v>
      </c>
      <c r="W27" s="44">
        <f t="shared" si="4"/>
        <v>0</v>
      </c>
      <c r="X27" s="41">
        <f t="shared" si="4"/>
        <v>0</v>
      </c>
      <c r="Y27" s="48">
        <f t="shared" si="4"/>
        <v>0</v>
      </c>
      <c r="Z27" s="47">
        <f t="shared" si="4"/>
        <v>0</v>
      </c>
      <c r="AA27" s="47" t="str">
        <f t="shared" si="4"/>
        <v/>
      </c>
      <c r="AB27" s="41" t="str">
        <f>IFERROR(IF(OR(H27="北海道",H27="青森県",H27="岩手県",H27="宮城県",H27="秋田県",H27="山形県",H27="福島県",H27="茨城県",H27="栃木県",H27="群馬県",H27="埼玉県",H27="千葉県",H27="東京都",H27="神奈川県",H27="新潟県",H27="富山県",H27="石川県",H27="福井県",H27="山梨県",H27="長野県",H27="岐阜県",H27="静岡県",H27="愛知県",H27="三重県",H27="滋賀県",H27="京都府",H27="大阪府",H27="兵庫県",H27="奈良県",H27="和歌山県",H27="鳥取県",H27="島根県",H27="岡山県",H27="広島県",H27="山口県",H27="徳島県",H27="香川県",H27="愛媛県",H27="高知県",H27="福岡県",H27="佐賀県",H27="長崎県",H27="熊本県",H27="大分県",H27="宮崎県",H27="鹿児島県",H27="沖縄県"),IF(AA27=1,MIN(Q27,_xlfn.XLOOKUP($B$6,'(参考)宿泊料等'!$B$3:$B$25,_xlfn.XLOOKUP(H27,'(参考)宿泊料等'!$H$2:$BB$2,'(参考)宿泊料等'!$H$3:$BB$25,""),"")),""),""),"")</f>
        <v/>
      </c>
      <c r="AC27" s="41" t="str">
        <f t="shared" si="3"/>
        <v/>
      </c>
      <c r="AD27" s="42" t="str">
        <f>IF(AC27="","",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8" spans="1:30" ht="27" customHeight="1">
      <c r="A28" s="96"/>
      <c r="B28" s="100"/>
      <c r="C28" s="45" t="s">
        <v>67</v>
      </c>
      <c r="D28" s="101"/>
      <c r="E28" s="102"/>
      <c r="F28" s="102"/>
      <c r="G28" s="102"/>
      <c r="H28" s="89"/>
      <c r="I28" s="72"/>
      <c r="J28" s="73"/>
      <c r="K28" s="73"/>
      <c r="L28" s="74"/>
      <c r="M28" s="73"/>
      <c r="N28" s="74"/>
      <c r="O28" s="73"/>
      <c r="P28" s="41" t="str">
        <f t="shared" si="1"/>
        <v/>
      </c>
      <c r="Q28" s="73"/>
      <c r="R28" s="41" t="str">
        <f t="shared" si="2"/>
        <v/>
      </c>
      <c r="S28" s="42" t="str">
        <f>IF(H28="","",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8" s="46">
        <f t="shared" si="4"/>
        <v>0</v>
      </c>
      <c r="U28" s="47">
        <f t="shared" si="4"/>
        <v>0</v>
      </c>
      <c r="V28" s="47">
        <f t="shared" si="4"/>
        <v>0</v>
      </c>
      <c r="W28" s="44">
        <f t="shared" si="4"/>
        <v>0</v>
      </c>
      <c r="X28" s="41">
        <f t="shared" si="4"/>
        <v>0</v>
      </c>
      <c r="Y28" s="48">
        <f t="shared" si="4"/>
        <v>0</v>
      </c>
      <c r="Z28" s="47">
        <f t="shared" si="4"/>
        <v>0</v>
      </c>
      <c r="AA28" s="47" t="str">
        <f t="shared" si="4"/>
        <v/>
      </c>
      <c r="AB28" s="41" t="str">
        <f>IFERROR(IF(OR(H28="北海道",H28="青森県",H28="岩手県",H28="宮城県",H28="秋田県",H28="山形県",H28="福島県",H28="茨城県",H28="栃木県",H28="群馬県",H28="埼玉県",H28="千葉県",H28="東京都",H28="神奈川県",H28="新潟県",H28="富山県",H28="石川県",H28="福井県",H28="山梨県",H28="長野県",H28="岐阜県",H28="静岡県",H28="愛知県",H28="三重県",H28="滋賀県",H28="京都府",H28="大阪府",H28="兵庫県",H28="奈良県",H28="和歌山県",H28="鳥取県",H28="島根県",H28="岡山県",H28="広島県",H28="山口県",H28="徳島県",H28="香川県",H28="愛媛県",H28="高知県",H28="福岡県",H28="佐賀県",H28="長崎県",H28="熊本県",H28="大分県",H28="宮崎県",H28="鹿児島県",H28="沖縄県"),IF(AA28=1,MIN(Q28,_xlfn.XLOOKUP($B$6,'(参考)宿泊料等'!$B$3:$B$25,_xlfn.XLOOKUP(H28,'(参考)宿泊料等'!$H$2:$BB$2,'(参考)宿泊料等'!$H$3:$BB$25,""),"")),""),""),"")</f>
        <v/>
      </c>
      <c r="AC28" s="41" t="str">
        <f t="shared" si="3"/>
        <v/>
      </c>
      <c r="AD28" s="42" t="str">
        <f>IF(AC28="","",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9" spans="1:30" ht="27" customHeight="1">
      <c r="A29" s="96"/>
      <c r="B29" s="100"/>
      <c r="C29" s="45" t="s">
        <v>67</v>
      </c>
      <c r="D29" s="101"/>
      <c r="E29" s="102"/>
      <c r="F29" s="102"/>
      <c r="G29" s="102"/>
      <c r="H29" s="89"/>
      <c r="I29" s="72"/>
      <c r="J29" s="73"/>
      <c r="K29" s="73"/>
      <c r="L29" s="74"/>
      <c r="M29" s="73"/>
      <c r="N29" s="74"/>
      <c r="O29" s="73"/>
      <c r="P29" s="41" t="str">
        <f t="shared" si="1"/>
        <v/>
      </c>
      <c r="Q29" s="73"/>
      <c r="R29" s="41" t="str">
        <f t="shared" si="2"/>
        <v/>
      </c>
      <c r="S29" s="42" t="str">
        <f>IF(H29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9" s="46">
        <f t="shared" si="4"/>
        <v>0</v>
      </c>
      <c r="U29" s="47">
        <f t="shared" si="4"/>
        <v>0</v>
      </c>
      <c r="V29" s="47">
        <f t="shared" si="4"/>
        <v>0</v>
      </c>
      <c r="W29" s="44">
        <f t="shared" si="4"/>
        <v>0</v>
      </c>
      <c r="X29" s="41">
        <f t="shared" si="4"/>
        <v>0</v>
      </c>
      <c r="Y29" s="48">
        <f t="shared" si="4"/>
        <v>0</v>
      </c>
      <c r="Z29" s="47">
        <f t="shared" si="4"/>
        <v>0</v>
      </c>
      <c r="AA29" s="47" t="str">
        <f t="shared" si="4"/>
        <v/>
      </c>
      <c r="AB29" s="41" t="str">
        <f>IFERROR(IF(OR(H29="北海道",H29="青森県",H29="岩手県",H29="宮城県",H29="秋田県",H29="山形県",H29="福島県",H29="茨城県",H29="栃木県",H29="群馬県",H29="埼玉県",H29="千葉県",H29="東京都",H29="神奈川県",H29="新潟県",H29="富山県",H29="石川県",H29="福井県",H29="山梨県",H29="長野県",H29="岐阜県",H29="静岡県",H29="愛知県",H29="三重県",H29="滋賀県",H29="京都府",H29="大阪府",H29="兵庫県",H29="奈良県",H29="和歌山県",H29="鳥取県",H29="島根県",H29="岡山県",H29="広島県",H29="山口県",H29="徳島県",H29="香川県",H29="愛媛県",H29="高知県",H29="福岡県",H29="佐賀県",H29="長崎県",H29="熊本県",H29="大分県",H29="宮崎県",H29="鹿児島県",H29="沖縄県"),IF(AA29=1,MIN(Q29,_xlfn.XLOOKUP($B$6,'(参考)宿泊料等'!$B$3:$B$25,_xlfn.XLOOKUP(H29,'(参考)宿泊料等'!$H$2:$BB$2,'(参考)宿泊料等'!$H$3:$BB$25,""),"")),""),""),"")</f>
        <v/>
      </c>
      <c r="AC29" s="41" t="str">
        <f t="shared" si="3"/>
        <v/>
      </c>
      <c r="AD29" s="42" t="str">
        <f>IF(AC29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0" spans="1:30" ht="27" customHeight="1">
      <c r="A30" s="96"/>
      <c r="B30" s="100"/>
      <c r="C30" s="45" t="s">
        <v>67</v>
      </c>
      <c r="D30" s="101"/>
      <c r="E30" s="102"/>
      <c r="F30" s="102"/>
      <c r="G30" s="102"/>
      <c r="H30" s="89"/>
      <c r="I30" s="72"/>
      <c r="J30" s="73"/>
      <c r="K30" s="73"/>
      <c r="L30" s="74"/>
      <c r="M30" s="73"/>
      <c r="N30" s="74"/>
      <c r="O30" s="73"/>
      <c r="P30" s="41" t="str">
        <f t="shared" si="1"/>
        <v/>
      </c>
      <c r="Q30" s="73"/>
      <c r="R30" s="41" t="str">
        <f t="shared" si="2"/>
        <v/>
      </c>
      <c r="S30" s="42" t="str">
        <f>IF(H30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30" s="46">
        <f t="shared" si="4"/>
        <v>0</v>
      </c>
      <c r="U30" s="47">
        <f t="shared" si="4"/>
        <v>0</v>
      </c>
      <c r="V30" s="47">
        <f t="shared" si="4"/>
        <v>0</v>
      </c>
      <c r="W30" s="44">
        <f t="shared" si="4"/>
        <v>0</v>
      </c>
      <c r="X30" s="41">
        <f t="shared" si="4"/>
        <v>0</v>
      </c>
      <c r="Y30" s="48">
        <f t="shared" si="4"/>
        <v>0</v>
      </c>
      <c r="Z30" s="47">
        <f t="shared" si="4"/>
        <v>0</v>
      </c>
      <c r="AA30" s="47" t="str">
        <f t="shared" si="4"/>
        <v/>
      </c>
      <c r="AB30" s="41" t="str">
        <f>IFERROR(IF(OR(H30="北海道",H30="青森県",H30="岩手県",H30="宮城県",H30="秋田県",H30="山形県",H30="福島県",H30="茨城県",H30="栃木県",H30="群馬県",H30="埼玉県",H30="千葉県",H30="東京都",H30="神奈川県",H30="新潟県",H30="富山県",H30="石川県",H30="福井県",H30="山梨県",H30="長野県",H30="岐阜県",H30="静岡県",H30="愛知県",H30="三重県",H30="滋賀県",H30="京都府",H30="大阪府",H30="兵庫県",H30="奈良県",H30="和歌山県",H30="鳥取県",H30="島根県",H30="岡山県",H30="広島県",H30="山口県",H30="徳島県",H30="香川県",H30="愛媛県",H30="高知県",H30="福岡県",H30="佐賀県",H30="長崎県",H30="熊本県",H30="大分県",H30="宮崎県",H30="鹿児島県",H30="沖縄県"),IF(AA30=1,MIN(Q30,_xlfn.XLOOKUP($B$6,'(参考)宿泊料等'!$B$3:$B$25,_xlfn.XLOOKUP(H30,'(参考)宿泊料等'!$H$2:$BB$2,'(参考)宿泊料等'!$H$3:$BB$25,""),"")),""),""),"")</f>
        <v/>
      </c>
      <c r="AC30" s="41" t="str">
        <f t="shared" si="3"/>
        <v/>
      </c>
      <c r="AD30" s="42" t="str">
        <f>IF(AC30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1" spans="1:30" ht="27" customHeight="1">
      <c r="A31" s="96"/>
      <c r="B31" s="100"/>
      <c r="C31" s="45" t="s">
        <v>67</v>
      </c>
      <c r="D31" s="101"/>
      <c r="E31" s="102"/>
      <c r="F31" s="102"/>
      <c r="G31" s="102"/>
      <c r="H31" s="89"/>
      <c r="I31" s="72"/>
      <c r="J31" s="73"/>
      <c r="K31" s="73"/>
      <c r="L31" s="74"/>
      <c r="M31" s="73"/>
      <c r="N31" s="74"/>
      <c r="O31" s="73"/>
      <c r="P31" s="41" t="str">
        <f t="shared" si="1"/>
        <v/>
      </c>
      <c r="Q31" s="73"/>
      <c r="R31" s="41" t="str">
        <f t="shared" si="2"/>
        <v/>
      </c>
      <c r="S31" s="42" t="str">
        <f>IF(H31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31" s="46">
        <f t="shared" si="4"/>
        <v>0</v>
      </c>
      <c r="U31" s="47">
        <f t="shared" si="4"/>
        <v>0</v>
      </c>
      <c r="V31" s="47">
        <f t="shared" si="4"/>
        <v>0</v>
      </c>
      <c r="W31" s="44">
        <f t="shared" si="4"/>
        <v>0</v>
      </c>
      <c r="X31" s="41">
        <f t="shared" si="4"/>
        <v>0</v>
      </c>
      <c r="Y31" s="48">
        <f>N31</f>
        <v>0</v>
      </c>
      <c r="Z31" s="47">
        <f t="shared" si="4"/>
        <v>0</v>
      </c>
      <c r="AA31" s="47" t="str">
        <f>P31</f>
        <v/>
      </c>
      <c r="AB31" s="41" t="str">
        <f>IFERROR(IF(OR(H31="北海道",H31="青森県",H31="岩手県",H31="宮城県",H31="秋田県",H31="山形県",H31="福島県",H31="茨城県",H31="栃木県",H31="群馬県",H31="埼玉県",H31="千葉県",H31="東京都",H31="神奈川県",H31="新潟県",H31="富山県",H31="石川県",H31="福井県",H31="山梨県",H31="長野県",H31="岐阜県",H31="静岡県",H31="愛知県",H31="三重県",H31="滋賀県",H31="京都府",H31="大阪府",H31="兵庫県",H31="奈良県",H31="和歌山県",H31="鳥取県",H31="島根県",H31="岡山県",H31="広島県",H31="山口県",H31="徳島県",H31="香川県",H31="愛媛県",H31="高知県",H31="福岡県",H31="佐賀県",H31="長崎県",H31="熊本県",H31="大分県",H31="宮崎県",H31="鹿児島県",H31="沖縄県"),IF(AA31=1,MIN(Q31,_xlfn.XLOOKUP($B$6,'(参考)宿泊料等'!$B$3:$B$25,_xlfn.XLOOKUP(H31,'(参考)宿泊料等'!$H$2:$BB$2,'(参考)宿泊料等'!$H$3:$BB$25,""),"")),""),""),"")</f>
        <v/>
      </c>
      <c r="AC31" s="41" t="str">
        <f t="shared" si="3"/>
        <v/>
      </c>
      <c r="AD31" s="42" t="str">
        <f>IF(AC31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2" spans="1:30" ht="27" customHeight="1">
      <c r="A32" s="96"/>
      <c r="B32" s="100"/>
      <c r="C32" s="45" t="s">
        <v>67</v>
      </c>
      <c r="D32" s="101"/>
      <c r="E32" s="102"/>
      <c r="F32" s="102"/>
      <c r="G32" s="102"/>
      <c r="H32" s="89"/>
      <c r="I32" s="72"/>
      <c r="J32" s="73"/>
      <c r="K32" s="73"/>
      <c r="L32" s="74"/>
      <c r="M32" s="73"/>
      <c r="N32" s="74"/>
      <c r="O32" s="73"/>
      <c r="P32" s="41" t="str">
        <f t="shared" si="1"/>
        <v/>
      </c>
      <c r="Q32" s="73"/>
      <c r="R32" s="41" t="str">
        <f t="shared" si="2"/>
        <v/>
      </c>
      <c r="S32" s="42" t="str">
        <f>IF(H32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32" s="46">
        <f t="shared" si="4"/>
        <v>0</v>
      </c>
      <c r="U32" s="47">
        <f t="shared" si="4"/>
        <v>0</v>
      </c>
      <c r="V32" s="47">
        <f t="shared" si="4"/>
        <v>0</v>
      </c>
      <c r="W32" s="44">
        <f t="shared" si="4"/>
        <v>0</v>
      </c>
      <c r="X32" s="41">
        <f t="shared" si="4"/>
        <v>0</v>
      </c>
      <c r="Y32" s="48">
        <f>N32</f>
        <v>0</v>
      </c>
      <c r="Z32" s="47">
        <f t="shared" si="4"/>
        <v>0</v>
      </c>
      <c r="AA32" s="47" t="str">
        <f>P32</f>
        <v/>
      </c>
      <c r="AB32" s="41" t="str">
        <f>IFERROR(IF(OR(H32="北海道",H32="青森県",H32="岩手県",H32="宮城県",H32="秋田県",H32="山形県",H32="福島県",H32="茨城県",H32="栃木県",H32="群馬県",H32="埼玉県",H32="千葉県",H32="東京都",H32="神奈川県",H32="新潟県",H32="富山県",H32="石川県",H32="福井県",H32="山梨県",H32="長野県",H32="岐阜県",H32="静岡県",H32="愛知県",H32="三重県",H32="滋賀県",H32="京都府",H32="大阪府",H32="兵庫県",H32="奈良県",H32="和歌山県",H32="鳥取県",H32="島根県",H32="岡山県",H32="広島県",H32="山口県",H32="徳島県",H32="香川県",H32="愛媛県",H32="高知県",H32="福岡県",H32="佐賀県",H32="長崎県",H32="熊本県",H32="大分県",H32="宮崎県",H32="鹿児島県",H32="沖縄県"),IF(AA32=1,MIN(Q32,_xlfn.XLOOKUP($B$6,'(参考)宿泊料等'!$B$3:$B$25,_xlfn.XLOOKUP(H32,'(参考)宿泊料等'!$H$2:$BB$2,'(参考)宿泊料等'!$H$3:$BB$25,""),"")),""),""),"")</f>
        <v/>
      </c>
      <c r="AC32" s="41" t="str">
        <f t="shared" si="3"/>
        <v/>
      </c>
      <c r="AD32" s="42" t="str">
        <f>IF(AC32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3" spans="1:30" ht="27" customHeight="1" thickBot="1">
      <c r="A33" s="96"/>
      <c r="B33" s="100"/>
      <c r="C33" s="45" t="s">
        <v>67</v>
      </c>
      <c r="D33" s="101"/>
      <c r="E33" s="102"/>
      <c r="F33" s="102"/>
      <c r="G33" s="102"/>
      <c r="H33" s="89"/>
      <c r="I33" s="72"/>
      <c r="J33" s="73"/>
      <c r="K33" s="73"/>
      <c r="L33" s="74"/>
      <c r="M33" s="73"/>
      <c r="N33" s="74"/>
      <c r="O33" s="73"/>
      <c r="P33" s="41" t="str">
        <f t="shared" si="1"/>
        <v/>
      </c>
      <c r="Q33" s="73"/>
      <c r="R33" s="41" t="str">
        <f t="shared" si="2"/>
        <v/>
      </c>
      <c r="S33" s="42" t="str">
        <f>IF(H33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33" s="46">
        <f t="shared" si="4"/>
        <v>0</v>
      </c>
      <c r="U33" s="47">
        <f t="shared" si="4"/>
        <v>0</v>
      </c>
      <c r="V33" s="47">
        <f t="shared" si="4"/>
        <v>0</v>
      </c>
      <c r="W33" s="44">
        <f t="shared" si="4"/>
        <v>0</v>
      </c>
      <c r="X33" s="41">
        <f t="shared" si="4"/>
        <v>0</v>
      </c>
      <c r="Y33" s="48">
        <f>N33</f>
        <v>0</v>
      </c>
      <c r="Z33" s="47">
        <f>O33</f>
        <v>0</v>
      </c>
      <c r="AA33" s="47" t="str">
        <f>P33</f>
        <v/>
      </c>
      <c r="AB33" s="41" t="str">
        <f>IFERROR(IF(OR(H33="北海道",H33="青森県",H33="岩手県",H33="宮城県",H33="秋田県",H33="山形県",H33="福島県",H33="茨城県",H33="栃木県",H33="群馬県",H33="埼玉県",H33="千葉県",H33="東京都",H33="神奈川県",H33="新潟県",H33="富山県",H33="石川県",H33="福井県",H33="山梨県",H33="長野県",H33="岐阜県",H33="静岡県",H33="愛知県",H33="三重県",H33="滋賀県",H33="京都府",H33="大阪府",H33="兵庫県",H33="奈良県",H33="和歌山県",H33="鳥取県",H33="島根県",H33="岡山県",H33="広島県",H33="山口県",H33="徳島県",H33="香川県",H33="愛媛県",H33="高知県",H33="福岡県",H33="佐賀県",H33="長崎県",H33="熊本県",H33="大分県",H33="宮崎県",H33="鹿児島県",H33="沖縄県"),IF(AA33=1,MIN(Q33,_xlfn.XLOOKUP($B$6,'(参考)宿泊料等'!$B$3:$B$25,_xlfn.XLOOKUP(H33,'(参考)宿泊料等'!$H$2:$BB$2,'(参考)宿泊料等'!$H$3:$BB$25,""),"")),""),""),"")</f>
        <v/>
      </c>
      <c r="AC33" s="41" t="str">
        <f>R33</f>
        <v/>
      </c>
      <c r="AD33" s="42" t="str">
        <f>IF(AC33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4" spans="1:30" ht="37.5" customHeight="1" thickBot="1">
      <c r="A34" s="167" t="s">
        <v>90</v>
      </c>
      <c r="B34" s="168"/>
      <c r="C34" s="168"/>
      <c r="D34" s="168"/>
      <c r="E34" s="168"/>
      <c r="F34" s="168"/>
      <c r="G34" s="168"/>
      <c r="H34" s="168"/>
      <c r="I34" s="49">
        <f t="shared" ref="I34:S34" si="5">SUM(I9:I33)</f>
        <v>0</v>
      </c>
      <c r="J34" s="50">
        <f t="shared" si="5"/>
        <v>0</v>
      </c>
      <c r="K34" s="51">
        <f t="shared" si="5"/>
        <v>0</v>
      </c>
      <c r="L34" s="52">
        <f t="shared" si="5"/>
        <v>0</v>
      </c>
      <c r="M34" s="50">
        <f t="shared" si="5"/>
        <v>0</v>
      </c>
      <c r="N34" s="52">
        <f t="shared" si="5"/>
        <v>0</v>
      </c>
      <c r="O34" s="50">
        <f t="shared" si="5"/>
        <v>0</v>
      </c>
      <c r="P34" s="50"/>
      <c r="Q34" s="50">
        <f t="shared" si="5"/>
        <v>0</v>
      </c>
      <c r="R34" s="50"/>
      <c r="S34" s="50">
        <f t="shared" si="5"/>
        <v>0</v>
      </c>
      <c r="T34" s="53">
        <f t="shared" ref="T34:AD34" si="6">SUM(T9:T33)</f>
        <v>0</v>
      </c>
      <c r="U34" s="54">
        <f t="shared" si="6"/>
        <v>0</v>
      </c>
      <c r="V34" s="54">
        <f t="shared" si="6"/>
        <v>0</v>
      </c>
      <c r="W34" s="55">
        <f t="shared" si="6"/>
        <v>0</v>
      </c>
      <c r="X34" s="54">
        <f t="shared" si="6"/>
        <v>0</v>
      </c>
      <c r="Y34" s="55">
        <f t="shared" si="6"/>
        <v>0</v>
      </c>
      <c r="Z34" s="54">
        <f t="shared" si="6"/>
        <v>0</v>
      </c>
      <c r="AA34" s="54"/>
      <c r="AB34" s="54">
        <f t="shared" si="6"/>
        <v>0</v>
      </c>
      <c r="AC34" s="54"/>
      <c r="AD34" s="56">
        <f t="shared" si="6"/>
        <v>0</v>
      </c>
    </row>
    <row r="35" spans="1:30" ht="37.5" customHeight="1" thickBot="1">
      <c r="C35" s="7"/>
      <c r="H35" s="7"/>
      <c r="O35" s="57"/>
      <c r="P35" s="57"/>
      <c r="Q35" s="57"/>
      <c r="R35" s="57"/>
      <c r="S35" s="57"/>
      <c r="T35" s="57"/>
      <c r="U35" s="57"/>
      <c r="V35" s="57"/>
      <c r="W35" s="57"/>
      <c r="X35" s="57"/>
      <c r="Y35" s="57"/>
      <c r="Z35" s="57"/>
      <c r="AA35" s="57"/>
      <c r="AB35" s="57"/>
      <c r="AC35" s="57"/>
      <c r="AD35" s="57"/>
    </row>
    <row r="36" spans="1:30" ht="37.5" customHeight="1" thickBot="1">
      <c r="H36" s="58"/>
      <c r="I36" s="169" t="s">
        <v>44</v>
      </c>
      <c r="J36" s="163"/>
      <c r="K36" s="163"/>
      <c r="L36" s="163"/>
      <c r="M36" s="163"/>
      <c r="N36" s="163"/>
      <c r="O36" s="164">
        <f>SUM(J34,K34,M34,O34,Q34,S34,K5)</f>
        <v>0</v>
      </c>
      <c r="P36" s="165"/>
      <c r="Q36" s="165"/>
      <c r="R36" s="165"/>
      <c r="S36" s="166"/>
      <c r="T36" s="162" t="s">
        <v>91</v>
      </c>
      <c r="U36" s="163"/>
      <c r="V36" s="163"/>
      <c r="W36" s="163"/>
      <c r="X36" s="163"/>
      <c r="Y36" s="163"/>
      <c r="Z36" s="164">
        <f>SUM(U34,V34,X34,Z34,AB34,AD34,V5)</f>
        <v>0</v>
      </c>
      <c r="AA36" s="165"/>
      <c r="AB36" s="165"/>
      <c r="AC36" s="165"/>
      <c r="AD36" s="166"/>
    </row>
    <row r="37" spans="1:30" ht="37.5" customHeight="1" thickBot="1">
      <c r="A37" s="170" t="s">
        <v>92</v>
      </c>
      <c r="B37" s="170"/>
      <c r="C37" s="170"/>
      <c r="D37" s="170"/>
      <c r="E37" s="170"/>
      <c r="F37" s="170"/>
      <c r="G37" s="170"/>
      <c r="H37" s="170"/>
      <c r="I37" s="171"/>
      <c r="J37" s="171"/>
      <c r="K37" s="171"/>
      <c r="L37" s="171"/>
      <c r="M37" s="171"/>
      <c r="N37" s="171"/>
      <c r="O37" s="59"/>
      <c r="P37" s="59"/>
      <c r="Q37" s="59"/>
      <c r="R37" s="59"/>
      <c r="S37" s="59"/>
      <c r="T37" s="162" t="s">
        <v>93</v>
      </c>
      <c r="U37" s="163"/>
      <c r="V37" s="163"/>
      <c r="W37" s="163"/>
      <c r="X37" s="163"/>
      <c r="Y37" s="163"/>
      <c r="Z37" s="164">
        <f>O36-Z36</f>
        <v>0</v>
      </c>
      <c r="AA37" s="165"/>
      <c r="AB37" s="165"/>
      <c r="AC37" s="165"/>
      <c r="AD37" s="166"/>
    </row>
  </sheetData>
  <sheetProtection sheet="1"/>
  <protectedRanges>
    <protectedRange sqref="A9:B33 K5 P5 S5 Q9:Q33 D9:O33" name="範囲1"/>
  </protectedRanges>
  <mergeCells count="33">
    <mergeCell ref="T36:Y36"/>
    <mergeCell ref="Z36:AD36"/>
    <mergeCell ref="A37:N37"/>
    <mergeCell ref="T37:Y37"/>
    <mergeCell ref="Z37:AD37"/>
    <mergeCell ref="B5:E5"/>
    <mergeCell ref="B6:E6"/>
    <mergeCell ref="A34:H34"/>
    <mergeCell ref="I36:N36"/>
    <mergeCell ref="O36:S36"/>
    <mergeCell ref="I6:K6"/>
    <mergeCell ref="L6:M6"/>
    <mergeCell ref="N6:O6"/>
    <mergeCell ref="P6:Q6"/>
    <mergeCell ref="R6:S6"/>
    <mergeCell ref="I5:J5"/>
    <mergeCell ref="K5:M5"/>
    <mergeCell ref="N5:O5"/>
    <mergeCell ref="Q5:R5"/>
    <mergeCell ref="W6:X6"/>
    <mergeCell ref="Y6:Z6"/>
    <mergeCell ref="AA6:AB6"/>
    <mergeCell ref="AC6:AD6"/>
    <mergeCell ref="V5:X5"/>
    <mergeCell ref="Y5:Z5"/>
    <mergeCell ref="AB5:AC5"/>
    <mergeCell ref="T6:V6"/>
    <mergeCell ref="T5:U5"/>
    <mergeCell ref="E2:F2"/>
    <mergeCell ref="A3:AD3"/>
    <mergeCell ref="I4:S4"/>
    <mergeCell ref="T4:AD4"/>
    <mergeCell ref="W1:AD1"/>
  </mergeCells>
  <phoneticPr fontId="5"/>
  <conditionalFormatting sqref="K5:M5 P5 S5 A9:O33 Q9:Q33">
    <cfRule type="containsBlanks" dxfId="4" priority="2">
      <formula>LEN(TRIM(A5))=0</formula>
    </cfRule>
  </conditionalFormatting>
  <dataValidations count="1">
    <dataValidation type="list" allowBlank="1" showInputMessage="1" showErrorMessage="1" sqref="S5 P5" xr:uid="{7EBB955C-D916-47F2-807C-5DC8A55A6C73}">
      <formula1>"あり,なし"</formula1>
    </dataValidation>
  </dataValidations>
  <printOptions horizontalCentered="1"/>
  <pageMargins left="0.59055118110236215" right="0.59055118110236215" top="0.59055118110236215" bottom="0.59055118110236215" header="0.39370078740157483" footer="0.27559055118110237"/>
  <pageSetup paperSize="9" scale="57"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3545BD0-75DF-4C28-B739-D163551C07BB}">
          <x14:formula1>
            <xm:f>'(参考)宿泊料等'!$H$2:$BB$2</xm:f>
          </x14:formula1>
          <xm:sqref>H9:H33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A20AE-10C8-4A46-A752-998C328E0B46}">
  <sheetPr>
    <tabColor rgb="FFFFFF00"/>
    <pageSetUpPr fitToPage="1"/>
  </sheetPr>
  <dimension ref="A1:AD37"/>
  <sheetViews>
    <sheetView showZeros="0" view="pageBreakPreview" zoomScale="90" zoomScaleNormal="70" zoomScaleSheetLayoutView="90" workbookViewId="0">
      <selection activeCell="L9" sqref="L9"/>
    </sheetView>
  </sheetViews>
  <sheetFormatPr defaultColWidth="2.625" defaultRowHeight="37.5" customHeight="1"/>
  <cols>
    <col min="1" max="1" width="8.75" style="7" customWidth="1"/>
    <col min="2" max="2" width="7.625" style="7" customWidth="1"/>
    <col min="3" max="3" width="4.25" style="11" bestFit="1" customWidth="1"/>
    <col min="4" max="4" width="7.625" style="7" customWidth="1"/>
    <col min="5" max="7" width="12.375" style="7" customWidth="1"/>
    <col min="8" max="8" width="7.375" style="11" customWidth="1"/>
    <col min="9" max="30" width="7.375" style="7" customWidth="1"/>
    <col min="31" max="16384" width="2.625" style="7"/>
  </cols>
  <sheetData>
    <row r="1" spans="1:30" ht="15.75">
      <c r="A1" s="66" t="s">
        <v>0</v>
      </c>
      <c r="B1" s="66"/>
      <c r="C1" s="66"/>
      <c r="D1" s="66"/>
      <c r="E1" s="66"/>
      <c r="F1" s="66"/>
      <c r="G1" s="66"/>
      <c r="H1" s="66"/>
      <c r="I1" s="66"/>
      <c r="J1" s="66"/>
      <c r="K1" s="66"/>
      <c r="L1" s="66"/>
      <c r="M1" s="66"/>
      <c r="N1" s="66"/>
      <c r="O1" s="66"/>
      <c r="P1" s="66"/>
      <c r="Q1" s="66"/>
      <c r="R1" s="66"/>
      <c r="S1" s="66"/>
      <c r="T1" s="66"/>
      <c r="U1" s="66"/>
      <c r="V1" s="66"/>
      <c r="W1" s="175">
        <f>'報告書(公共)'!U6</f>
        <v>0</v>
      </c>
      <c r="X1" s="175"/>
      <c r="Y1" s="175"/>
      <c r="Z1" s="175"/>
      <c r="AA1" s="175"/>
      <c r="AB1" s="175"/>
      <c r="AC1" s="175"/>
      <c r="AD1" s="175"/>
    </row>
    <row r="2" spans="1:30" s="9" customFormat="1" ht="15" customHeight="1">
      <c r="A2" s="88" t="s">
        <v>49</v>
      </c>
      <c r="B2" s="88"/>
      <c r="C2" s="88"/>
      <c r="D2" s="88"/>
      <c r="E2" s="178">
        <f>'報告書(公共)'!M2</f>
        <v>0</v>
      </c>
      <c r="F2" s="178"/>
      <c r="G2" s="88"/>
      <c r="H2" s="88"/>
      <c r="I2" s="88"/>
      <c r="J2" s="88"/>
      <c r="K2" s="88"/>
      <c r="L2" s="88"/>
      <c r="M2" s="88"/>
      <c r="N2" s="88"/>
      <c r="O2" s="88"/>
      <c r="P2" s="88"/>
      <c r="Q2" s="88"/>
      <c r="R2" s="88"/>
      <c r="S2" s="88"/>
      <c r="T2" s="88"/>
      <c r="U2" s="88"/>
      <c r="V2" s="88"/>
      <c r="W2" s="88"/>
      <c r="X2" s="88"/>
      <c r="Y2" s="88"/>
      <c r="Z2" s="88"/>
      <c r="AA2" s="88"/>
      <c r="AB2" s="88"/>
      <c r="AC2" s="88"/>
      <c r="AD2" s="88"/>
    </row>
    <row r="3" spans="1:30" ht="16.5" customHeight="1" thickBot="1">
      <c r="A3" s="149" t="s">
        <v>99</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row>
    <row r="4" spans="1:30" ht="15.75" customHeight="1">
      <c r="E4" s="66"/>
      <c r="F4" s="66"/>
      <c r="G4" s="66"/>
      <c r="H4" s="90"/>
      <c r="I4" s="151" t="s">
        <v>51</v>
      </c>
      <c r="J4" s="152"/>
      <c r="K4" s="152"/>
      <c r="L4" s="152"/>
      <c r="M4" s="152"/>
      <c r="N4" s="152"/>
      <c r="O4" s="152"/>
      <c r="P4" s="152"/>
      <c r="Q4" s="152"/>
      <c r="R4" s="152"/>
      <c r="S4" s="153"/>
      <c r="T4" s="151" t="s">
        <v>52</v>
      </c>
      <c r="U4" s="152"/>
      <c r="V4" s="152"/>
      <c r="W4" s="152"/>
      <c r="X4" s="152"/>
      <c r="Y4" s="152"/>
      <c r="Z4" s="152"/>
      <c r="AA4" s="152"/>
      <c r="AB4" s="152"/>
      <c r="AC4" s="152"/>
      <c r="AD4" s="153"/>
    </row>
    <row r="5" spans="1:30" ht="27.75" customHeight="1">
      <c r="A5" s="11" t="s">
        <v>53</v>
      </c>
      <c r="B5" s="154">
        <f>'報告書(公共)'!W15</f>
        <v>0</v>
      </c>
      <c r="C5" s="154"/>
      <c r="D5" s="154"/>
      <c r="E5" s="154"/>
      <c r="F5" s="84"/>
      <c r="G5" s="84"/>
      <c r="H5" s="91"/>
      <c r="I5" s="160" t="s">
        <v>54</v>
      </c>
      <c r="J5" s="161"/>
      <c r="K5" s="172"/>
      <c r="L5" s="173"/>
      <c r="M5" s="174"/>
      <c r="N5" s="141" t="s">
        <v>55</v>
      </c>
      <c r="O5" s="142"/>
      <c r="P5" s="92"/>
      <c r="Q5" s="155" t="s">
        <v>57</v>
      </c>
      <c r="R5" s="156"/>
      <c r="S5" s="93"/>
      <c r="T5" s="160" t="s">
        <v>54</v>
      </c>
      <c r="U5" s="161"/>
      <c r="V5" s="138">
        <f>K5</f>
        <v>0</v>
      </c>
      <c r="W5" s="139"/>
      <c r="X5" s="140"/>
      <c r="Y5" s="141" t="s">
        <v>55</v>
      </c>
      <c r="Z5" s="142"/>
      <c r="AA5" s="94">
        <f>P5</f>
        <v>0</v>
      </c>
      <c r="AB5" s="155" t="s">
        <v>57</v>
      </c>
      <c r="AC5" s="156"/>
      <c r="AD5" s="95">
        <f>S5</f>
        <v>0</v>
      </c>
    </row>
    <row r="6" spans="1:30" ht="27.75" customHeight="1" thickBot="1">
      <c r="A6" s="11" t="s">
        <v>59</v>
      </c>
      <c r="B6" s="179">
        <f>'報告書(公共)'!N15</f>
        <v>0</v>
      </c>
      <c r="C6" s="179"/>
      <c r="D6" s="179"/>
      <c r="E6" s="179"/>
      <c r="I6" s="157" t="s">
        <v>60</v>
      </c>
      <c r="J6" s="158"/>
      <c r="K6" s="158"/>
      <c r="L6" s="136" t="s">
        <v>61</v>
      </c>
      <c r="M6" s="137"/>
      <c r="N6" s="159" t="s">
        <v>62</v>
      </c>
      <c r="O6" s="158"/>
      <c r="P6" s="143" t="s">
        <v>63</v>
      </c>
      <c r="Q6" s="143"/>
      <c r="R6" s="147" t="s">
        <v>64</v>
      </c>
      <c r="S6" s="148"/>
      <c r="T6" s="157" t="str">
        <f>I6</f>
        <v>鉄道賃</v>
      </c>
      <c r="U6" s="158"/>
      <c r="V6" s="158"/>
      <c r="W6" s="136" t="str">
        <f>L6</f>
        <v>航空賃</v>
      </c>
      <c r="X6" s="137"/>
      <c r="Y6" s="159" t="s">
        <v>62</v>
      </c>
      <c r="Z6" s="158"/>
      <c r="AA6" s="144" t="str">
        <f>P6</f>
        <v>宿泊費</v>
      </c>
      <c r="AB6" s="146"/>
      <c r="AC6" s="144" t="str">
        <f>R6</f>
        <v>宿泊手当</v>
      </c>
      <c r="AD6" s="145"/>
    </row>
    <row r="7" spans="1:30" ht="27.75" customHeight="1">
      <c r="A7" s="12" t="s">
        <v>65</v>
      </c>
      <c r="B7" s="13" t="s">
        <v>66</v>
      </c>
      <c r="C7" s="14" t="s">
        <v>67</v>
      </c>
      <c r="D7" s="15" t="s">
        <v>68</v>
      </c>
      <c r="E7" s="16" t="s">
        <v>69</v>
      </c>
      <c r="F7" s="17" t="s">
        <v>70</v>
      </c>
      <c r="G7" s="16" t="s">
        <v>71</v>
      </c>
      <c r="H7" s="18" t="s">
        <v>72</v>
      </c>
      <c r="I7" s="19" t="s">
        <v>73</v>
      </c>
      <c r="J7" s="20" t="s">
        <v>74</v>
      </c>
      <c r="K7" s="21" t="s">
        <v>75</v>
      </c>
      <c r="L7" s="22" t="s">
        <v>73</v>
      </c>
      <c r="M7" s="20" t="s">
        <v>74</v>
      </c>
      <c r="N7" s="20" t="s">
        <v>73</v>
      </c>
      <c r="O7" s="23" t="s">
        <v>74</v>
      </c>
      <c r="P7" s="23" t="s">
        <v>76</v>
      </c>
      <c r="Q7" s="23" t="s">
        <v>77</v>
      </c>
      <c r="R7" s="23" t="s">
        <v>76</v>
      </c>
      <c r="S7" s="24" t="s">
        <v>78</v>
      </c>
      <c r="T7" s="19" t="str">
        <f>I7</f>
        <v>路程</v>
      </c>
      <c r="U7" s="20" t="str">
        <f>J7</f>
        <v>運賃</v>
      </c>
      <c r="V7" s="21" t="str">
        <f>K7</f>
        <v>急行
料金</v>
      </c>
      <c r="W7" s="22" t="str">
        <f>L7</f>
        <v>路程</v>
      </c>
      <c r="X7" s="20" t="str">
        <f>M7</f>
        <v>運賃</v>
      </c>
      <c r="Y7" s="20" t="str">
        <f>N7</f>
        <v>路程</v>
      </c>
      <c r="Z7" s="20" t="str">
        <f>O7</f>
        <v>運賃</v>
      </c>
      <c r="AA7" s="20" t="str">
        <f>P7</f>
        <v>夜数</v>
      </c>
      <c r="AB7" s="20" t="s">
        <v>79</v>
      </c>
      <c r="AC7" s="20" t="str">
        <f>R7</f>
        <v>夜数</v>
      </c>
      <c r="AD7" s="25" t="str">
        <f>S7</f>
        <v>定額</v>
      </c>
    </row>
    <row r="8" spans="1:30" ht="15.75">
      <c r="A8" s="26"/>
      <c r="B8" s="27"/>
      <c r="C8" s="28"/>
      <c r="D8" s="29"/>
      <c r="E8" s="30"/>
      <c r="F8" s="31"/>
      <c r="G8" s="30"/>
      <c r="H8" s="32"/>
      <c r="I8" s="33" t="s">
        <v>80</v>
      </c>
      <c r="J8" s="34" t="s">
        <v>81</v>
      </c>
      <c r="K8" s="35" t="s">
        <v>81</v>
      </c>
      <c r="L8" s="36" t="s">
        <v>80</v>
      </c>
      <c r="M8" s="34" t="s">
        <v>81</v>
      </c>
      <c r="N8" s="34" t="s">
        <v>80</v>
      </c>
      <c r="O8" s="37" t="s">
        <v>81</v>
      </c>
      <c r="P8" s="38" t="s">
        <v>82</v>
      </c>
      <c r="Q8" s="38" t="s">
        <v>81</v>
      </c>
      <c r="R8" s="38" t="s">
        <v>82</v>
      </c>
      <c r="S8" s="39" t="s">
        <v>81</v>
      </c>
      <c r="T8" s="33" t="s">
        <v>80</v>
      </c>
      <c r="U8" s="34" t="s">
        <v>81</v>
      </c>
      <c r="V8" s="35" t="s">
        <v>81</v>
      </c>
      <c r="W8" s="36" t="s">
        <v>80</v>
      </c>
      <c r="X8" s="34" t="s">
        <v>81</v>
      </c>
      <c r="Y8" s="34" t="s">
        <v>80</v>
      </c>
      <c r="Z8" s="37" t="s">
        <v>81</v>
      </c>
      <c r="AA8" s="38" t="s">
        <v>82</v>
      </c>
      <c r="AB8" s="38" t="s">
        <v>81</v>
      </c>
      <c r="AC8" s="38" t="s">
        <v>82</v>
      </c>
      <c r="AD8" s="39" t="s">
        <v>81</v>
      </c>
    </row>
    <row r="9" spans="1:30" ht="27" customHeight="1">
      <c r="A9" s="96"/>
      <c r="B9" s="97"/>
      <c r="C9" s="40" t="s">
        <v>67</v>
      </c>
      <c r="D9" s="98"/>
      <c r="E9" s="99"/>
      <c r="F9" s="99"/>
      <c r="G9" s="99"/>
      <c r="H9" s="89"/>
      <c r="I9" s="68"/>
      <c r="J9" s="69"/>
      <c r="K9" s="69"/>
      <c r="L9" s="70"/>
      <c r="M9" s="69"/>
      <c r="N9" s="70"/>
      <c r="O9" s="71"/>
      <c r="P9" s="41" t="str">
        <f>IF(H9="","",IF($K$5="",1,""))</f>
        <v/>
      </c>
      <c r="Q9" s="69"/>
      <c r="R9" s="41" t="str">
        <f>IF(H9="","",1)</f>
        <v/>
      </c>
      <c r="S9" s="42" t="str">
        <f>IF(H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9" s="43">
        <f t="shared" ref="T9:AA24" si="0">I9</f>
        <v>0</v>
      </c>
      <c r="U9" s="41">
        <f t="shared" si="0"/>
        <v>0</v>
      </c>
      <c r="V9" s="41">
        <f t="shared" si="0"/>
        <v>0</v>
      </c>
      <c r="W9" s="44">
        <f>L9</f>
        <v>0</v>
      </c>
      <c r="X9" s="41">
        <f t="shared" si="0"/>
        <v>0</v>
      </c>
      <c r="Y9" s="44">
        <f t="shared" si="0"/>
        <v>0</v>
      </c>
      <c r="Z9" s="41">
        <f t="shared" si="0"/>
        <v>0</v>
      </c>
      <c r="AA9" s="41" t="str">
        <f t="shared" si="0"/>
        <v/>
      </c>
      <c r="AB9" s="41" t="str">
        <f>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料等'!$B$3:$B$25,_xlfn.XLOOKUP(H9,'(参考)宿泊料等'!$H$2:$BB$2,'(参考)宿泊料等'!$H$3:$BB$25,""),"")),""),""),"")</f>
        <v/>
      </c>
      <c r="AC9" s="41" t="str">
        <f>R9</f>
        <v/>
      </c>
      <c r="AD9" s="42" t="str">
        <f>IF(AC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0" spans="1:30" ht="27" customHeight="1">
      <c r="A10" s="96"/>
      <c r="B10" s="100"/>
      <c r="C10" s="45" t="s">
        <v>67</v>
      </c>
      <c r="D10" s="101"/>
      <c r="E10" s="102"/>
      <c r="F10" s="102"/>
      <c r="G10" s="102"/>
      <c r="H10" s="89"/>
      <c r="I10" s="72"/>
      <c r="J10" s="73"/>
      <c r="K10" s="73"/>
      <c r="L10" s="74"/>
      <c r="M10" s="73"/>
      <c r="N10" s="74"/>
      <c r="O10" s="73"/>
      <c r="P10" s="41" t="str">
        <f t="shared" ref="P10:P33" si="1">IF(H10="","",IF($K$5="",1,""))</f>
        <v/>
      </c>
      <c r="Q10" s="73"/>
      <c r="R10" s="41" t="str">
        <f t="shared" ref="R10:R33" si="2">IF(H10="","",1)</f>
        <v/>
      </c>
      <c r="S10" s="42" t="str">
        <f>IF(H10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0" s="46">
        <f t="shared" si="0"/>
        <v>0</v>
      </c>
      <c r="U10" s="47">
        <f t="shared" si="0"/>
        <v>0</v>
      </c>
      <c r="V10" s="47">
        <f t="shared" si="0"/>
        <v>0</v>
      </c>
      <c r="W10" s="44">
        <f t="shared" si="0"/>
        <v>0</v>
      </c>
      <c r="X10" s="41">
        <f t="shared" si="0"/>
        <v>0</v>
      </c>
      <c r="Y10" s="48">
        <f t="shared" si="0"/>
        <v>0</v>
      </c>
      <c r="Z10" s="47">
        <f t="shared" si="0"/>
        <v>0</v>
      </c>
      <c r="AA10" s="47" t="str">
        <f t="shared" si="0"/>
        <v/>
      </c>
      <c r="AB10" s="41" t="str">
        <f>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料等'!$B$3:$B$25,_xlfn.XLOOKUP(H10,'(参考)宿泊料等'!$H$2:$BB$2,'(参考)宿泊料等'!$H$3:$BB$25,""),"")),""),""),"")</f>
        <v/>
      </c>
      <c r="AC10" s="41" t="str">
        <f t="shared" ref="AC10:AC32" si="3">R10</f>
        <v/>
      </c>
      <c r="AD10" s="42" t="str">
        <f>IF(AC10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1" spans="1:30" ht="27" customHeight="1">
      <c r="A11" s="96"/>
      <c r="B11" s="100"/>
      <c r="C11" s="45" t="s">
        <v>67</v>
      </c>
      <c r="D11" s="101"/>
      <c r="E11" s="102"/>
      <c r="F11" s="102"/>
      <c r="G11" s="102"/>
      <c r="H11" s="89"/>
      <c r="I11" s="72"/>
      <c r="J11" s="73"/>
      <c r="K11" s="73"/>
      <c r="L11" s="74"/>
      <c r="M11" s="73"/>
      <c r="N11" s="74"/>
      <c r="O11" s="73"/>
      <c r="P11" s="41" t="str">
        <f t="shared" si="1"/>
        <v/>
      </c>
      <c r="Q11" s="73"/>
      <c r="R11" s="41" t="str">
        <f t="shared" si="2"/>
        <v/>
      </c>
      <c r="S11" s="42" t="str">
        <f>IF(H11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1" s="46">
        <f t="shared" si="0"/>
        <v>0</v>
      </c>
      <c r="U11" s="47">
        <f t="shared" si="0"/>
        <v>0</v>
      </c>
      <c r="V11" s="47">
        <f t="shared" si="0"/>
        <v>0</v>
      </c>
      <c r="W11" s="44">
        <f t="shared" si="0"/>
        <v>0</v>
      </c>
      <c r="X11" s="41">
        <f t="shared" si="0"/>
        <v>0</v>
      </c>
      <c r="Y11" s="48">
        <f t="shared" si="0"/>
        <v>0</v>
      </c>
      <c r="Z11" s="47">
        <f t="shared" si="0"/>
        <v>0</v>
      </c>
      <c r="AA11" s="47" t="str">
        <f t="shared" si="0"/>
        <v/>
      </c>
      <c r="AB11" s="41" t="str">
        <f>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料等'!$B$3:$B$25,_xlfn.XLOOKUP(H11,'(参考)宿泊料等'!$H$2:$BB$2,'(参考)宿泊料等'!$H$3:$BB$25,""),"")),""),""),"")</f>
        <v/>
      </c>
      <c r="AC11" s="41" t="str">
        <f t="shared" si="3"/>
        <v/>
      </c>
      <c r="AD11" s="42" t="str">
        <f>IF(AC11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2" spans="1:30" ht="27" customHeight="1">
      <c r="A12" s="96"/>
      <c r="B12" s="100"/>
      <c r="C12" s="45" t="s">
        <v>67</v>
      </c>
      <c r="D12" s="101"/>
      <c r="E12" s="102"/>
      <c r="F12" s="102"/>
      <c r="G12" s="102"/>
      <c r="H12" s="89"/>
      <c r="I12" s="72"/>
      <c r="J12" s="73"/>
      <c r="K12" s="73"/>
      <c r="L12" s="74"/>
      <c r="M12" s="73"/>
      <c r="N12" s="74"/>
      <c r="O12" s="73"/>
      <c r="P12" s="41" t="str">
        <f t="shared" si="1"/>
        <v/>
      </c>
      <c r="Q12" s="73"/>
      <c r="R12" s="41" t="str">
        <f t="shared" si="2"/>
        <v/>
      </c>
      <c r="S12" s="42" t="str">
        <f>IF(H12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2" s="46">
        <f t="shared" si="0"/>
        <v>0</v>
      </c>
      <c r="U12" s="47">
        <f t="shared" si="0"/>
        <v>0</v>
      </c>
      <c r="V12" s="47">
        <f t="shared" si="0"/>
        <v>0</v>
      </c>
      <c r="W12" s="44">
        <f t="shared" si="0"/>
        <v>0</v>
      </c>
      <c r="X12" s="41">
        <f t="shared" si="0"/>
        <v>0</v>
      </c>
      <c r="Y12" s="48">
        <f t="shared" si="0"/>
        <v>0</v>
      </c>
      <c r="Z12" s="47">
        <f t="shared" si="0"/>
        <v>0</v>
      </c>
      <c r="AA12" s="47" t="str">
        <f t="shared" si="0"/>
        <v/>
      </c>
      <c r="AB12" s="41" t="str">
        <f>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料等'!$B$3:$B$25,_xlfn.XLOOKUP(H12,'(参考)宿泊料等'!$H$2:$BB$2,'(参考)宿泊料等'!$H$3:$BB$25,""),"")),""),""),"")</f>
        <v/>
      </c>
      <c r="AC12" s="41" t="str">
        <f t="shared" si="3"/>
        <v/>
      </c>
      <c r="AD12" s="42" t="str">
        <f>IF(AC12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3" spans="1:30" ht="27" customHeight="1">
      <c r="A13" s="96"/>
      <c r="B13" s="100"/>
      <c r="C13" s="45" t="s">
        <v>67</v>
      </c>
      <c r="D13" s="101"/>
      <c r="E13" s="102"/>
      <c r="F13" s="102"/>
      <c r="G13" s="102"/>
      <c r="H13" s="89"/>
      <c r="I13" s="72"/>
      <c r="J13" s="73"/>
      <c r="K13" s="73"/>
      <c r="L13" s="74"/>
      <c r="M13" s="73"/>
      <c r="N13" s="74"/>
      <c r="O13" s="73"/>
      <c r="P13" s="41" t="str">
        <f t="shared" si="1"/>
        <v/>
      </c>
      <c r="Q13" s="73"/>
      <c r="R13" s="41" t="str">
        <f t="shared" si="2"/>
        <v/>
      </c>
      <c r="S13" s="42" t="str">
        <f>IF(H13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3" s="46">
        <f t="shared" si="0"/>
        <v>0</v>
      </c>
      <c r="U13" s="47">
        <f t="shared" si="0"/>
        <v>0</v>
      </c>
      <c r="V13" s="47">
        <f t="shared" si="0"/>
        <v>0</v>
      </c>
      <c r="W13" s="44">
        <f t="shared" si="0"/>
        <v>0</v>
      </c>
      <c r="X13" s="41">
        <f t="shared" si="0"/>
        <v>0</v>
      </c>
      <c r="Y13" s="48">
        <f t="shared" si="0"/>
        <v>0</v>
      </c>
      <c r="Z13" s="47">
        <f t="shared" si="0"/>
        <v>0</v>
      </c>
      <c r="AA13" s="47" t="str">
        <f t="shared" si="0"/>
        <v/>
      </c>
      <c r="AB13" s="41" t="str">
        <f>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AA13=1,MIN(Q13,_xlfn.XLOOKUP($B$6,'(参考)宿泊料等'!$B$3:$B$25,_xlfn.XLOOKUP(H13,'(参考)宿泊料等'!$H$2:$BB$2,'(参考)宿泊料等'!$H$3:$BB$25,""),"")),""),""),"")</f>
        <v/>
      </c>
      <c r="AC13" s="41" t="str">
        <f t="shared" si="3"/>
        <v/>
      </c>
      <c r="AD13" s="42" t="str">
        <f>IF(AC13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4" spans="1:30" ht="27" customHeight="1">
      <c r="A14" s="96"/>
      <c r="B14" s="100"/>
      <c r="C14" s="45" t="s">
        <v>67</v>
      </c>
      <c r="D14" s="101"/>
      <c r="E14" s="102"/>
      <c r="F14" s="102"/>
      <c r="G14" s="102"/>
      <c r="H14" s="89"/>
      <c r="I14" s="72"/>
      <c r="J14" s="73"/>
      <c r="K14" s="73"/>
      <c r="L14" s="74"/>
      <c r="M14" s="73"/>
      <c r="N14" s="74"/>
      <c r="O14" s="73"/>
      <c r="P14" s="41" t="str">
        <f t="shared" si="1"/>
        <v/>
      </c>
      <c r="Q14" s="73"/>
      <c r="R14" s="41" t="str">
        <f t="shared" si="2"/>
        <v/>
      </c>
      <c r="S14" s="42" t="str">
        <f>IF(H14="","",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4" s="46">
        <f t="shared" si="0"/>
        <v>0</v>
      </c>
      <c r="U14" s="47">
        <f t="shared" si="0"/>
        <v>0</v>
      </c>
      <c r="V14" s="47">
        <f t="shared" si="0"/>
        <v>0</v>
      </c>
      <c r="W14" s="44">
        <f t="shared" si="0"/>
        <v>0</v>
      </c>
      <c r="X14" s="41">
        <f t="shared" si="0"/>
        <v>0</v>
      </c>
      <c r="Y14" s="48">
        <f t="shared" si="0"/>
        <v>0</v>
      </c>
      <c r="Z14" s="47">
        <f t="shared" si="0"/>
        <v>0</v>
      </c>
      <c r="AA14" s="47" t="str">
        <f t="shared" si="0"/>
        <v/>
      </c>
      <c r="AB14" s="41" t="str">
        <f>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AA14=1,MIN(Q14,_xlfn.XLOOKUP($B$6,'(参考)宿泊料等'!$B$3:$B$25,_xlfn.XLOOKUP(H14,'(参考)宿泊料等'!$H$2:$BB$2,'(参考)宿泊料等'!$H$3:$BB$25,""),"")),""),""),"")</f>
        <v/>
      </c>
      <c r="AC14" s="41" t="str">
        <f t="shared" si="3"/>
        <v/>
      </c>
      <c r="AD14" s="42" t="str">
        <f>IF(AC14="","",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5" spans="1:30" ht="27" customHeight="1">
      <c r="A15" s="96"/>
      <c r="B15" s="100"/>
      <c r="C15" s="45" t="s">
        <v>67</v>
      </c>
      <c r="D15" s="101"/>
      <c r="E15" s="102"/>
      <c r="F15" s="102"/>
      <c r="G15" s="102"/>
      <c r="H15" s="89"/>
      <c r="I15" s="72"/>
      <c r="J15" s="73"/>
      <c r="K15" s="73"/>
      <c r="L15" s="74"/>
      <c r="M15" s="73"/>
      <c r="N15" s="74"/>
      <c r="O15" s="73"/>
      <c r="P15" s="41" t="str">
        <f t="shared" si="1"/>
        <v/>
      </c>
      <c r="Q15" s="73"/>
      <c r="R15" s="41" t="str">
        <f t="shared" si="2"/>
        <v/>
      </c>
      <c r="S15" s="42" t="str">
        <f>IF(H15="","",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5" s="46">
        <f t="shared" si="0"/>
        <v>0</v>
      </c>
      <c r="U15" s="47">
        <f t="shared" si="0"/>
        <v>0</v>
      </c>
      <c r="V15" s="47">
        <f t="shared" si="0"/>
        <v>0</v>
      </c>
      <c r="W15" s="44">
        <f t="shared" si="0"/>
        <v>0</v>
      </c>
      <c r="X15" s="41">
        <f t="shared" si="0"/>
        <v>0</v>
      </c>
      <c r="Y15" s="48">
        <f t="shared" si="0"/>
        <v>0</v>
      </c>
      <c r="Z15" s="47">
        <f t="shared" si="0"/>
        <v>0</v>
      </c>
      <c r="AA15" s="47" t="str">
        <f t="shared" si="0"/>
        <v/>
      </c>
      <c r="AB15" s="41" t="str">
        <f>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AA15=1,MIN(Q15,_xlfn.XLOOKUP($B$6,'(参考)宿泊料等'!$B$3:$B$25,_xlfn.XLOOKUP(H15,'(参考)宿泊料等'!$H$2:$BB$2,'(参考)宿泊料等'!$H$3:$BB$25,""),"")),""),""),"")</f>
        <v/>
      </c>
      <c r="AC15" s="41" t="str">
        <f t="shared" si="3"/>
        <v/>
      </c>
      <c r="AD15" s="42" t="str">
        <f>IF(AC15="","",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6" spans="1:30" ht="27" customHeight="1">
      <c r="A16" s="96"/>
      <c r="B16" s="100"/>
      <c r="C16" s="45" t="s">
        <v>67</v>
      </c>
      <c r="D16" s="101"/>
      <c r="E16" s="102"/>
      <c r="F16" s="102"/>
      <c r="G16" s="102"/>
      <c r="H16" s="89"/>
      <c r="I16" s="72"/>
      <c r="J16" s="73"/>
      <c r="K16" s="73"/>
      <c r="L16" s="74"/>
      <c r="M16" s="73"/>
      <c r="N16" s="74"/>
      <c r="O16" s="73"/>
      <c r="P16" s="41" t="str">
        <f t="shared" si="1"/>
        <v/>
      </c>
      <c r="Q16" s="73"/>
      <c r="R16" s="41" t="str">
        <f t="shared" si="2"/>
        <v/>
      </c>
      <c r="S16" s="42" t="str">
        <f>IF(H16="","",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6" s="46">
        <f t="shared" si="0"/>
        <v>0</v>
      </c>
      <c r="U16" s="47">
        <f t="shared" si="0"/>
        <v>0</v>
      </c>
      <c r="V16" s="47">
        <f t="shared" si="0"/>
        <v>0</v>
      </c>
      <c r="W16" s="44">
        <f t="shared" si="0"/>
        <v>0</v>
      </c>
      <c r="X16" s="41">
        <f t="shared" si="0"/>
        <v>0</v>
      </c>
      <c r="Y16" s="48">
        <f t="shared" si="0"/>
        <v>0</v>
      </c>
      <c r="Z16" s="47">
        <f t="shared" si="0"/>
        <v>0</v>
      </c>
      <c r="AA16" s="47" t="str">
        <f t="shared" si="0"/>
        <v/>
      </c>
      <c r="AB16" s="41" t="str">
        <f>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AA16=1,MIN(Q16,_xlfn.XLOOKUP($B$6,'(参考)宿泊料等'!$B$3:$B$25,_xlfn.XLOOKUP(H16,'(参考)宿泊料等'!$H$2:$BB$2,'(参考)宿泊料等'!$H$3:$BB$25,""),"")),""),""),"")</f>
        <v/>
      </c>
      <c r="AC16" s="41" t="str">
        <f t="shared" si="3"/>
        <v/>
      </c>
      <c r="AD16" s="42" t="str">
        <f>IF(AC16="","",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7" spans="1:30" ht="27" customHeight="1">
      <c r="A17" s="96"/>
      <c r="B17" s="100"/>
      <c r="C17" s="45" t="s">
        <v>67</v>
      </c>
      <c r="D17" s="101"/>
      <c r="E17" s="102"/>
      <c r="F17" s="102"/>
      <c r="G17" s="102"/>
      <c r="H17" s="89"/>
      <c r="I17" s="72"/>
      <c r="J17" s="73"/>
      <c r="K17" s="73"/>
      <c r="L17" s="74"/>
      <c r="M17" s="73"/>
      <c r="N17" s="74"/>
      <c r="O17" s="73"/>
      <c r="P17" s="41" t="str">
        <f t="shared" si="1"/>
        <v/>
      </c>
      <c r="Q17" s="73"/>
      <c r="R17" s="41" t="str">
        <f t="shared" si="2"/>
        <v/>
      </c>
      <c r="S17" s="42" t="str">
        <f>IF(H17="","",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7" s="46">
        <f t="shared" si="0"/>
        <v>0</v>
      </c>
      <c r="U17" s="47">
        <f t="shared" si="0"/>
        <v>0</v>
      </c>
      <c r="V17" s="47">
        <f t="shared" si="0"/>
        <v>0</v>
      </c>
      <c r="W17" s="44">
        <f t="shared" si="0"/>
        <v>0</v>
      </c>
      <c r="X17" s="41">
        <f t="shared" si="0"/>
        <v>0</v>
      </c>
      <c r="Y17" s="48">
        <f t="shared" si="0"/>
        <v>0</v>
      </c>
      <c r="Z17" s="47">
        <f t="shared" si="0"/>
        <v>0</v>
      </c>
      <c r="AA17" s="47" t="str">
        <f t="shared" si="0"/>
        <v/>
      </c>
      <c r="AB17" s="41" t="str">
        <f>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AA17=1,MIN(Q17,_xlfn.XLOOKUP($B$6,'(参考)宿泊料等'!$B$3:$B$25,_xlfn.XLOOKUP(H17,'(参考)宿泊料等'!$H$2:$BB$2,'(参考)宿泊料等'!$H$3:$BB$25,""),"")),""),""),"")</f>
        <v/>
      </c>
      <c r="AC17" s="41" t="str">
        <f t="shared" si="3"/>
        <v/>
      </c>
      <c r="AD17" s="42" t="str">
        <f>IF(AC17="","",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8" spans="1:30" ht="27" customHeight="1">
      <c r="A18" s="96"/>
      <c r="B18" s="100"/>
      <c r="C18" s="45" t="s">
        <v>67</v>
      </c>
      <c r="D18" s="101"/>
      <c r="E18" s="102"/>
      <c r="F18" s="102"/>
      <c r="G18" s="102"/>
      <c r="H18" s="89"/>
      <c r="I18" s="72"/>
      <c r="J18" s="73"/>
      <c r="K18" s="73"/>
      <c r="L18" s="74"/>
      <c r="M18" s="73"/>
      <c r="N18" s="74"/>
      <c r="O18" s="73"/>
      <c r="P18" s="41" t="str">
        <f t="shared" si="1"/>
        <v/>
      </c>
      <c r="Q18" s="73"/>
      <c r="R18" s="41" t="str">
        <f t="shared" si="2"/>
        <v/>
      </c>
      <c r="S18" s="42" t="str">
        <f>IF(H18="","",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8" s="46">
        <f t="shared" si="0"/>
        <v>0</v>
      </c>
      <c r="U18" s="47">
        <f t="shared" si="0"/>
        <v>0</v>
      </c>
      <c r="V18" s="47">
        <f t="shared" si="0"/>
        <v>0</v>
      </c>
      <c r="W18" s="44">
        <f t="shared" si="0"/>
        <v>0</v>
      </c>
      <c r="X18" s="41">
        <f t="shared" si="0"/>
        <v>0</v>
      </c>
      <c r="Y18" s="48">
        <f t="shared" si="0"/>
        <v>0</v>
      </c>
      <c r="Z18" s="47">
        <f t="shared" si="0"/>
        <v>0</v>
      </c>
      <c r="AA18" s="47" t="str">
        <f t="shared" si="0"/>
        <v/>
      </c>
      <c r="AB18" s="41" t="str">
        <f>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AA18=1,MIN(Q18,_xlfn.XLOOKUP($B$6,'(参考)宿泊料等'!$B$3:$B$25,_xlfn.XLOOKUP(H18,'(参考)宿泊料等'!$H$2:$BB$2,'(参考)宿泊料等'!$H$3:$BB$25,""),"")),""),""),"")</f>
        <v/>
      </c>
      <c r="AC18" s="41" t="str">
        <f t="shared" si="3"/>
        <v/>
      </c>
      <c r="AD18" s="42" t="str">
        <f>IF(AC18="","",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9" spans="1:30" ht="27" customHeight="1">
      <c r="A19" s="96"/>
      <c r="B19" s="100"/>
      <c r="C19" s="45" t="s">
        <v>67</v>
      </c>
      <c r="D19" s="101"/>
      <c r="E19" s="102"/>
      <c r="F19" s="102"/>
      <c r="G19" s="102"/>
      <c r="H19" s="89"/>
      <c r="I19" s="72"/>
      <c r="J19" s="73"/>
      <c r="K19" s="73"/>
      <c r="L19" s="74"/>
      <c r="M19" s="73"/>
      <c r="N19" s="74"/>
      <c r="O19" s="73"/>
      <c r="P19" s="41" t="str">
        <f t="shared" si="1"/>
        <v/>
      </c>
      <c r="Q19" s="73"/>
      <c r="R19" s="41" t="str">
        <f t="shared" si="2"/>
        <v/>
      </c>
      <c r="S19" s="42" t="str">
        <f>IF(H19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9" s="46">
        <f t="shared" si="0"/>
        <v>0</v>
      </c>
      <c r="U19" s="47">
        <f t="shared" si="0"/>
        <v>0</v>
      </c>
      <c r="V19" s="47">
        <f t="shared" si="0"/>
        <v>0</v>
      </c>
      <c r="W19" s="44">
        <f t="shared" si="0"/>
        <v>0</v>
      </c>
      <c r="X19" s="41">
        <f t="shared" si="0"/>
        <v>0</v>
      </c>
      <c r="Y19" s="48">
        <f t="shared" si="0"/>
        <v>0</v>
      </c>
      <c r="Z19" s="47">
        <f t="shared" si="0"/>
        <v>0</v>
      </c>
      <c r="AA19" s="47" t="str">
        <f t="shared" si="0"/>
        <v/>
      </c>
      <c r="AB19" s="41" t="str">
        <f>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AA19=1,MIN(Q19,_xlfn.XLOOKUP($B$6,'(参考)宿泊料等'!$B$3:$B$25,_xlfn.XLOOKUP(H19,'(参考)宿泊料等'!$H$2:$BB$2,'(参考)宿泊料等'!$H$3:$BB$25,""),"")),""),""),"")</f>
        <v/>
      </c>
      <c r="AC19" s="41" t="str">
        <f t="shared" si="3"/>
        <v/>
      </c>
      <c r="AD19" s="42" t="str">
        <f>IF(AC19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0" spans="1:30" ht="27" customHeight="1">
      <c r="A20" s="96"/>
      <c r="B20" s="100"/>
      <c r="C20" s="45" t="s">
        <v>67</v>
      </c>
      <c r="D20" s="101"/>
      <c r="E20" s="102"/>
      <c r="F20" s="102"/>
      <c r="G20" s="102"/>
      <c r="H20" s="89"/>
      <c r="I20" s="72"/>
      <c r="J20" s="73"/>
      <c r="K20" s="73"/>
      <c r="L20" s="74"/>
      <c r="M20" s="73"/>
      <c r="N20" s="74"/>
      <c r="O20" s="73"/>
      <c r="P20" s="41" t="str">
        <f t="shared" si="1"/>
        <v/>
      </c>
      <c r="Q20" s="73"/>
      <c r="R20" s="41" t="str">
        <f t="shared" si="2"/>
        <v/>
      </c>
      <c r="S20" s="42" t="str">
        <f>IF(H20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0" s="46">
        <f t="shared" si="0"/>
        <v>0</v>
      </c>
      <c r="U20" s="47">
        <f t="shared" si="0"/>
        <v>0</v>
      </c>
      <c r="V20" s="47">
        <f t="shared" si="0"/>
        <v>0</v>
      </c>
      <c r="W20" s="44">
        <f t="shared" si="0"/>
        <v>0</v>
      </c>
      <c r="X20" s="41">
        <f t="shared" si="0"/>
        <v>0</v>
      </c>
      <c r="Y20" s="48">
        <f t="shared" si="0"/>
        <v>0</v>
      </c>
      <c r="Z20" s="47">
        <f t="shared" si="0"/>
        <v>0</v>
      </c>
      <c r="AA20" s="47" t="str">
        <f t="shared" si="0"/>
        <v/>
      </c>
      <c r="AB20" s="41" t="str">
        <f>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AA20=1,MIN(Q20,_xlfn.XLOOKUP($B$6,'(参考)宿泊料等'!$B$3:$B$25,_xlfn.XLOOKUP(H20,'(参考)宿泊料等'!$H$2:$BB$2,'(参考)宿泊料等'!$H$3:$BB$25,""),"")),""),""),"")</f>
        <v/>
      </c>
      <c r="AC20" s="41" t="str">
        <f t="shared" si="3"/>
        <v/>
      </c>
      <c r="AD20" s="42" t="str">
        <f>IF(AC20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1" spans="1:30" ht="27" customHeight="1">
      <c r="A21" s="96"/>
      <c r="B21" s="100"/>
      <c r="C21" s="45" t="s">
        <v>67</v>
      </c>
      <c r="D21" s="101"/>
      <c r="E21" s="102"/>
      <c r="F21" s="102"/>
      <c r="G21" s="102"/>
      <c r="H21" s="89"/>
      <c r="I21" s="72"/>
      <c r="J21" s="73"/>
      <c r="K21" s="73"/>
      <c r="L21" s="74"/>
      <c r="M21" s="73"/>
      <c r="N21" s="74"/>
      <c r="O21" s="73"/>
      <c r="P21" s="41" t="str">
        <f t="shared" si="1"/>
        <v/>
      </c>
      <c r="Q21" s="73"/>
      <c r="R21" s="41" t="str">
        <f t="shared" si="2"/>
        <v/>
      </c>
      <c r="S21" s="42" t="str">
        <f>IF(H21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1" s="46">
        <f t="shared" si="0"/>
        <v>0</v>
      </c>
      <c r="U21" s="47">
        <f t="shared" si="0"/>
        <v>0</v>
      </c>
      <c r="V21" s="47">
        <f t="shared" si="0"/>
        <v>0</v>
      </c>
      <c r="W21" s="44">
        <f t="shared" si="0"/>
        <v>0</v>
      </c>
      <c r="X21" s="41">
        <f t="shared" si="0"/>
        <v>0</v>
      </c>
      <c r="Y21" s="48">
        <f t="shared" si="0"/>
        <v>0</v>
      </c>
      <c r="Z21" s="47">
        <f t="shared" si="0"/>
        <v>0</v>
      </c>
      <c r="AA21" s="47" t="str">
        <f t="shared" si="0"/>
        <v/>
      </c>
      <c r="AB21" s="41" t="str">
        <f>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AA21=1,MIN(Q21,_xlfn.XLOOKUP($B$6,'(参考)宿泊料等'!$B$3:$B$25,_xlfn.XLOOKUP(H21,'(参考)宿泊料等'!$H$2:$BB$2,'(参考)宿泊料等'!$H$3:$BB$25,""),"")),""),""),"")</f>
        <v/>
      </c>
      <c r="AC21" s="41" t="str">
        <f t="shared" si="3"/>
        <v/>
      </c>
      <c r="AD21" s="42" t="str">
        <f>IF(AC21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2" spans="1:30" ht="27" customHeight="1">
      <c r="A22" s="96"/>
      <c r="B22" s="100"/>
      <c r="C22" s="45" t="s">
        <v>67</v>
      </c>
      <c r="D22" s="101"/>
      <c r="E22" s="102"/>
      <c r="F22" s="102"/>
      <c r="G22" s="102"/>
      <c r="H22" s="89"/>
      <c r="I22" s="72"/>
      <c r="J22" s="73"/>
      <c r="K22" s="73"/>
      <c r="L22" s="74"/>
      <c r="M22" s="73"/>
      <c r="N22" s="74"/>
      <c r="O22" s="73"/>
      <c r="P22" s="41" t="str">
        <f t="shared" si="1"/>
        <v/>
      </c>
      <c r="Q22" s="73"/>
      <c r="R22" s="41" t="str">
        <f t="shared" si="2"/>
        <v/>
      </c>
      <c r="S22" s="42" t="str">
        <f>IF(H22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2" s="46">
        <f t="shared" si="0"/>
        <v>0</v>
      </c>
      <c r="U22" s="47">
        <f t="shared" si="0"/>
        <v>0</v>
      </c>
      <c r="V22" s="47">
        <f t="shared" si="0"/>
        <v>0</v>
      </c>
      <c r="W22" s="44">
        <f t="shared" si="0"/>
        <v>0</v>
      </c>
      <c r="X22" s="41">
        <f t="shared" si="0"/>
        <v>0</v>
      </c>
      <c r="Y22" s="48">
        <f t="shared" si="0"/>
        <v>0</v>
      </c>
      <c r="Z22" s="47">
        <f t="shared" si="0"/>
        <v>0</v>
      </c>
      <c r="AA22" s="47" t="str">
        <f t="shared" si="0"/>
        <v/>
      </c>
      <c r="AB22" s="41" t="str">
        <f>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AA22=1,MIN(Q22,_xlfn.XLOOKUP($B$6,'(参考)宿泊料等'!$B$3:$B$25,_xlfn.XLOOKUP(H22,'(参考)宿泊料等'!$H$2:$BB$2,'(参考)宿泊料等'!$H$3:$BB$25,""),"")),""),""),"")</f>
        <v/>
      </c>
      <c r="AC22" s="41" t="str">
        <f t="shared" si="3"/>
        <v/>
      </c>
      <c r="AD22" s="42" t="str">
        <f>IF(AC22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3" spans="1:30" ht="27" customHeight="1">
      <c r="A23" s="96"/>
      <c r="B23" s="100"/>
      <c r="C23" s="45" t="s">
        <v>67</v>
      </c>
      <c r="D23" s="101"/>
      <c r="E23" s="102"/>
      <c r="F23" s="102"/>
      <c r="G23" s="102"/>
      <c r="H23" s="89"/>
      <c r="I23" s="72"/>
      <c r="J23" s="73"/>
      <c r="K23" s="73"/>
      <c r="L23" s="74"/>
      <c r="M23" s="73"/>
      <c r="N23" s="74"/>
      <c r="O23" s="73"/>
      <c r="P23" s="41" t="str">
        <f t="shared" si="1"/>
        <v/>
      </c>
      <c r="Q23" s="73"/>
      <c r="R23" s="41" t="str">
        <f t="shared" si="2"/>
        <v/>
      </c>
      <c r="S23" s="42" t="str">
        <f>IF(H23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3" s="46">
        <f t="shared" si="0"/>
        <v>0</v>
      </c>
      <c r="U23" s="47">
        <f t="shared" si="0"/>
        <v>0</v>
      </c>
      <c r="V23" s="47">
        <f t="shared" si="0"/>
        <v>0</v>
      </c>
      <c r="W23" s="44">
        <f t="shared" si="0"/>
        <v>0</v>
      </c>
      <c r="X23" s="41">
        <f t="shared" si="0"/>
        <v>0</v>
      </c>
      <c r="Y23" s="48">
        <f t="shared" si="0"/>
        <v>0</v>
      </c>
      <c r="Z23" s="47">
        <f t="shared" si="0"/>
        <v>0</v>
      </c>
      <c r="AA23" s="47" t="str">
        <f t="shared" si="0"/>
        <v/>
      </c>
      <c r="AB23" s="41" t="str">
        <f>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AA23=1,MIN(Q23,_xlfn.XLOOKUP($B$6,'(参考)宿泊料等'!$B$3:$B$25,_xlfn.XLOOKUP(H23,'(参考)宿泊料等'!$H$2:$BB$2,'(参考)宿泊料等'!$H$3:$BB$25,""),"")),""),""),"")</f>
        <v/>
      </c>
      <c r="AC23" s="41" t="str">
        <f t="shared" si="3"/>
        <v/>
      </c>
      <c r="AD23" s="42" t="str">
        <f>IF(AC23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4" spans="1:30" ht="27" customHeight="1">
      <c r="A24" s="96"/>
      <c r="B24" s="100"/>
      <c r="C24" s="45" t="s">
        <v>67</v>
      </c>
      <c r="D24" s="101"/>
      <c r="E24" s="102"/>
      <c r="F24" s="102"/>
      <c r="G24" s="102"/>
      <c r="H24" s="89"/>
      <c r="I24" s="72"/>
      <c r="J24" s="73"/>
      <c r="K24" s="73"/>
      <c r="L24" s="74"/>
      <c r="M24" s="73"/>
      <c r="N24" s="74"/>
      <c r="O24" s="73"/>
      <c r="P24" s="41" t="str">
        <f t="shared" si="1"/>
        <v/>
      </c>
      <c r="Q24" s="73"/>
      <c r="R24" s="41" t="str">
        <f t="shared" si="2"/>
        <v/>
      </c>
      <c r="S24" s="42" t="str">
        <f>IF(H24="","",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4" s="46">
        <f t="shared" si="0"/>
        <v>0</v>
      </c>
      <c r="U24" s="47">
        <f t="shared" si="0"/>
        <v>0</v>
      </c>
      <c r="V24" s="47">
        <f t="shared" si="0"/>
        <v>0</v>
      </c>
      <c r="W24" s="44">
        <f t="shared" si="0"/>
        <v>0</v>
      </c>
      <c r="X24" s="41">
        <f t="shared" si="0"/>
        <v>0</v>
      </c>
      <c r="Y24" s="48">
        <f t="shared" si="0"/>
        <v>0</v>
      </c>
      <c r="Z24" s="47">
        <f t="shared" si="0"/>
        <v>0</v>
      </c>
      <c r="AA24" s="47" t="str">
        <f t="shared" si="0"/>
        <v/>
      </c>
      <c r="AB24" s="41" t="str">
        <f>IFERROR(IF(OR(H24="北海道",H24="青森県",H24="岩手県",H24="宮城県",H24="秋田県",H24="山形県",H24="福島県",H24="茨城県",H24="栃木県",H24="群馬県",H24="埼玉県",H24="千葉県",H24="東京都",H24="神奈川県",H24="新潟県",H24="富山県",H24="石川県",H24="福井県",H24="山梨県",H24="長野県",H24="岐阜県",H24="静岡県",H24="愛知県",H24="三重県",H24="滋賀県",H24="京都府",H24="大阪府",H24="兵庫県",H24="奈良県",H24="和歌山県",H24="鳥取県",H24="島根県",H24="岡山県",H24="広島県",H24="山口県",H24="徳島県",H24="香川県",H24="愛媛県",H24="高知県",H24="福岡県",H24="佐賀県",H24="長崎県",H24="熊本県",H24="大分県",H24="宮崎県",H24="鹿児島県",H24="沖縄県"),IF(AA24=1,MIN(Q24,_xlfn.XLOOKUP($B$6,'(参考)宿泊料等'!$B$3:$B$25,_xlfn.XLOOKUP(H24,'(参考)宿泊料等'!$H$2:$BB$2,'(参考)宿泊料等'!$H$3:$BB$25,""),"")),""),""),"")</f>
        <v/>
      </c>
      <c r="AC24" s="41" t="str">
        <f t="shared" si="3"/>
        <v/>
      </c>
      <c r="AD24" s="42" t="str">
        <f>IF(AC24="","",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5" spans="1:30" ht="27" customHeight="1">
      <c r="A25" s="96"/>
      <c r="B25" s="100"/>
      <c r="C25" s="45" t="s">
        <v>67</v>
      </c>
      <c r="D25" s="101"/>
      <c r="E25" s="102"/>
      <c r="F25" s="102"/>
      <c r="G25" s="102"/>
      <c r="H25" s="89"/>
      <c r="I25" s="72"/>
      <c r="J25" s="73"/>
      <c r="K25" s="73"/>
      <c r="L25" s="74"/>
      <c r="M25" s="73"/>
      <c r="N25" s="74"/>
      <c r="O25" s="73"/>
      <c r="P25" s="41" t="str">
        <f t="shared" si="1"/>
        <v/>
      </c>
      <c r="Q25" s="73"/>
      <c r="R25" s="41" t="str">
        <f t="shared" si="2"/>
        <v/>
      </c>
      <c r="S25" s="42" t="str">
        <f>IF(H25="","",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5" s="46">
        <f t="shared" ref="T25:AA33" si="4">I25</f>
        <v>0</v>
      </c>
      <c r="U25" s="47">
        <f t="shared" si="4"/>
        <v>0</v>
      </c>
      <c r="V25" s="47">
        <f t="shared" si="4"/>
        <v>0</v>
      </c>
      <c r="W25" s="44">
        <f t="shared" si="4"/>
        <v>0</v>
      </c>
      <c r="X25" s="41">
        <f t="shared" si="4"/>
        <v>0</v>
      </c>
      <c r="Y25" s="48">
        <f t="shared" si="4"/>
        <v>0</v>
      </c>
      <c r="Z25" s="47">
        <f t="shared" si="4"/>
        <v>0</v>
      </c>
      <c r="AA25" s="47" t="str">
        <f t="shared" si="4"/>
        <v/>
      </c>
      <c r="AB25" s="41" t="str">
        <f>IFERROR(IF(OR(H25="北海道",H25="青森県",H25="岩手県",H25="宮城県",H25="秋田県",H25="山形県",H25="福島県",H25="茨城県",H25="栃木県",H25="群馬県",H25="埼玉県",H25="千葉県",H25="東京都",H25="神奈川県",H25="新潟県",H25="富山県",H25="石川県",H25="福井県",H25="山梨県",H25="長野県",H25="岐阜県",H25="静岡県",H25="愛知県",H25="三重県",H25="滋賀県",H25="京都府",H25="大阪府",H25="兵庫県",H25="奈良県",H25="和歌山県",H25="鳥取県",H25="島根県",H25="岡山県",H25="広島県",H25="山口県",H25="徳島県",H25="香川県",H25="愛媛県",H25="高知県",H25="福岡県",H25="佐賀県",H25="長崎県",H25="熊本県",H25="大分県",H25="宮崎県",H25="鹿児島県",H25="沖縄県"),IF(AA25=1,MIN(Q25,_xlfn.XLOOKUP($B$6,'(参考)宿泊料等'!$B$3:$B$25,_xlfn.XLOOKUP(H25,'(参考)宿泊料等'!$H$2:$BB$2,'(参考)宿泊料等'!$H$3:$BB$25,""),"")),""),""),"")</f>
        <v/>
      </c>
      <c r="AC25" s="41" t="str">
        <f t="shared" si="3"/>
        <v/>
      </c>
      <c r="AD25" s="42" t="str">
        <f>IF(AC25="","",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6" spans="1:30" ht="27" customHeight="1">
      <c r="A26" s="96"/>
      <c r="B26" s="100"/>
      <c r="C26" s="45" t="s">
        <v>67</v>
      </c>
      <c r="D26" s="101"/>
      <c r="E26" s="102"/>
      <c r="F26" s="102"/>
      <c r="G26" s="102"/>
      <c r="H26" s="89"/>
      <c r="I26" s="72"/>
      <c r="J26" s="73"/>
      <c r="K26" s="73"/>
      <c r="L26" s="74"/>
      <c r="M26" s="73"/>
      <c r="N26" s="74"/>
      <c r="O26" s="73"/>
      <c r="P26" s="41" t="str">
        <f t="shared" si="1"/>
        <v/>
      </c>
      <c r="Q26" s="73"/>
      <c r="R26" s="41" t="str">
        <f t="shared" si="2"/>
        <v/>
      </c>
      <c r="S26" s="42" t="str">
        <f>IF(H26="","",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6" s="46">
        <f t="shared" si="4"/>
        <v>0</v>
      </c>
      <c r="U26" s="47">
        <f t="shared" si="4"/>
        <v>0</v>
      </c>
      <c r="V26" s="47">
        <f t="shared" si="4"/>
        <v>0</v>
      </c>
      <c r="W26" s="44">
        <f t="shared" si="4"/>
        <v>0</v>
      </c>
      <c r="X26" s="41">
        <f t="shared" si="4"/>
        <v>0</v>
      </c>
      <c r="Y26" s="48">
        <f t="shared" si="4"/>
        <v>0</v>
      </c>
      <c r="Z26" s="47">
        <f t="shared" si="4"/>
        <v>0</v>
      </c>
      <c r="AA26" s="47" t="str">
        <f t="shared" si="4"/>
        <v/>
      </c>
      <c r="AB26" s="41" t="str">
        <f>IFERROR(IF(OR(H26="北海道",H26="青森県",H26="岩手県",H26="宮城県",H26="秋田県",H26="山形県",H26="福島県",H26="茨城県",H26="栃木県",H26="群馬県",H26="埼玉県",H26="千葉県",H26="東京都",H26="神奈川県",H26="新潟県",H26="富山県",H26="石川県",H26="福井県",H26="山梨県",H26="長野県",H26="岐阜県",H26="静岡県",H26="愛知県",H26="三重県",H26="滋賀県",H26="京都府",H26="大阪府",H26="兵庫県",H26="奈良県",H26="和歌山県",H26="鳥取県",H26="島根県",H26="岡山県",H26="広島県",H26="山口県",H26="徳島県",H26="香川県",H26="愛媛県",H26="高知県",H26="福岡県",H26="佐賀県",H26="長崎県",H26="熊本県",H26="大分県",H26="宮崎県",H26="鹿児島県",H26="沖縄県"),IF(AA26=1,MIN(Q26,_xlfn.XLOOKUP($B$6,'(参考)宿泊料等'!$B$3:$B$25,_xlfn.XLOOKUP(H26,'(参考)宿泊料等'!$H$2:$BB$2,'(参考)宿泊料等'!$H$3:$BB$25,""),"")),""),""),"")</f>
        <v/>
      </c>
      <c r="AC26" s="41" t="str">
        <f t="shared" si="3"/>
        <v/>
      </c>
      <c r="AD26" s="42" t="str">
        <f>IF(AC26="","",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7" spans="1:30" ht="27" customHeight="1">
      <c r="A27" s="96"/>
      <c r="B27" s="100"/>
      <c r="C27" s="45" t="s">
        <v>67</v>
      </c>
      <c r="D27" s="101"/>
      <c r="E27" s="102"/>
      <c r="F27" s="102"/>
      <c r="G27" s="102"/>
      <c r="H27" s="89"/>
      <c r="I27" s="72"/>
      <c r="J27" s="73"/>
      <c r="K27" s="73"/>
      <c r="L27" s="74"/>
      <c r="M27" s="73"/>
      <c r="N27" s="74"/>
      <c r="O27" s="73"/>
      <c r="P27" s="41" t="str">
        <f t="shared" si="1"/>
        <v/>
      </c>
      <c r="Q27" s="73"/>
      <c r="R27" s="41" t="str">
        <f t="shared" si="2"/>
        <v/>
      </c>
      <c r="S27" s="42" t="str">
        <f>IF(H27="","",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7" s="46">
        <f t="shared" si="4"/>
        <v>0</v>
      </c>
      <c r="U27" s="47">
        <f t="shared" si="4"/>
        <v>0</v>
      </c>
      <c r="V27" s="47">
        <f t="shared" si="4"/>
        <v>0</v>
      </c>
      <c r="W27" s="44">
        <f t="shared" si="4"/>
        <v>0</v>
      </c>
      <c r="X27" s="41">
        <f t="shared" si="4"/>
        <v>0</v>
      </c>
      <c r="Y27" s="48">
        <f t="shared" si="4"/>
        <v>0</v>
      </c>
      <c r="Z27" s="47">
        <f t="shared" si="4"/>
        <v>0</v>
      </c>
      <c r="AA27" s="47" t="str">
        <f t="shared" si="4"/>
        <v/>
      </c>
      <c r="AB27" s="41" t="str">
        <f>IFERROR(IF(OR(H27="北海道",H27="青森県",H27="岩手県",H27="宮城県",H27="秋田県",H27="山形県",H27="福島県",H27="茨城県",H27="栃木県",H27="群馬県",H27="埼玉県",H27="千葉県",H27="東京都",H27="神奈川県",H27="新潟県",H27="富山県",H27="石川県",H27="福井県",H27="山梨県",H27="長野県",H27="岐阜県",H27="静岡県",H27="愛知県",H27="三重県",H27="滋賀県",H27="京都府",H27="大阪府",H27="兵庫県",H27="奈良県",H27="和歌山県",H27="鳥取県",H27="島根県",H27="岡山県",H27="広島県",H27="山口県",H27="徳島県",H27="香川県",H27="愛媛県",H27="高知県",H27="福岡県",H27="佐賀県",H27="長崎県",H27="熊本県",H27="大分県",H27="宮崎県",H27="鹿児島県",H27="沖縄県"),IF(AA27=1,MIN(Q27,_xlfn.XLOOKUP($B$6,'(参考)宿泊料等'!$B$3:$B$25,_xlfn.XLOOKUP(H27,'(参考)宿泊料等'!$H$2:$BB$2,'(参考)宿泊料等'!$H$3:$BB$25,""),"")),""),""),"")</f>
        <v/>
      </c>
      <c r="AC27" s="41" t="str">
        <f t="shared" si="3"/>
        <v/>
      </c>
      <c r="AD27" s="42" t="str">
        <f>IF(AC27="","",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8" spans="1:30" ht="27" customHeight="1">
      <c r="A28" s="96"/>
      <c r="B28" s="100"/>
      <c r="C28" s="45" t="s">
        <v>67</v>
      </c>
      <c r="D28" s="101"/>
      <c r="E28" s="102"/>
      <c r="F28" s="102"/>
      <c r="G28" s="102"/>
      <c r="H28" s="89"/>
      <c r="I28" s="72"/>
      <c r="J28" s="73"/>
      <c r="K28" s="73"/>
      <c r="L28" s="74"/>
      <c r="M28" s="73"/>
      <c r="N28" s="74"/>
      <c r="O28" s="73"/>
      <c r="P28" s="41" t="str">
        <f t="shared" si="1"/>
        <v/>
      </c>
      <c r="Q28" s="73"/>
      <c r="R28" s="41" t="str">
        <f t="shared" si="2"/>
        <v/>
      </c>
      <c r="S28" s="42" t="str">
        <f>IF(H28="","",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8" s="46">
        <f t="shared" si="4"/>
        <v>0</v>
      </c>
      <c r="U28" s="47">
        <f t="shared" si="4"/>
        <v>0</v>
      </c>
      <c r="V28" s="47">
        <f t="shared" si="4"/>
        <v>0</v>
      </c>
      <c r="W28" s="44">
        <f t="shared" si="4"/>
        <v>0</v>
      </c>
      <c r="X28" s="41">
        <f t="shared" si="4"/>
        <v>0</v>
      </c>
      <c r="Y28" s="48">
        <f t="shared" si="4"/>
        <v>0</v>
      </c>
      <c r="Z28" s="47">
        <f t="shared" si="4"/>
        <v>0</v>
      </c>
      <c r="AA28" s="47" t="str">
        <f t="shared" si="4"/>
        <v/>
      </c>
      <c r="AB28" s="41" t="str">
        <f>IFERROR(IF(OR(H28="北海道",H28="青森県",H28="岩手県",H28="宮城県",H28="秋田県",H28="山形県",H28="福島県",H28="茨城県",H28="栃木県",H28="群馬県",H28="埼玉県",H28="千葉県",H28="東京都",H28="神奈川県",H28="新潟県",H28="富山県",H28="石川県",H28="福井県",H28="山梨県",H28="長野県",H28="岐阜県",H28="静岡県",H28="愛知県",H28="三重県",H28="滋賀県",H28="京都府",H28="大阪府",H28="兵庫県",H28="奈良県",H28="和歌山県",H28="鳥取県",H28="島根県",H28="岡山県",H28="広島県",H28="山口県",H28="徳島県",H28="香川県",H28="愛媛県",H28="高知県",H28="福岡県",H28="佐賀県",H28="長崎県",H28="熊本県",H28="大分県",H28="宮崎県",H28="鹿児島県",H28="沖縄県"),IF(AA28=1,MIN(Q28,_xlfn.XLOOKUP($B$6,'(参考)宿泊料等'!$B$3:$B$25,_xlfn.XLOOKUP(H28,'(参考)宿泊料等'!$H$2:$BB$2,'(参考)宿泊料等'!$H$3:$BB$25,""),"")),""),""),"")</f>
        <v/>
      </c>
      <c r="AC28" s="41" t="str">
        <f t="shared" si="3"/>
        <v/>
      </c>
      <c r="AD28" s="42" t="str">
        <f>IF(AC28="","",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9" spans="1:30" ht="27" customHeight="1">
      <c r="A29" s="96"/>
      <c r="B29" s="100"/>
      <c r="C29" s="45" t="s">
        <v>67</v>
      </c>
      <c r="D29" s="101"/>
      <c r="E29" s="102"/>
      <c r="F29" s="102"/>
      <c r="G29" s="102"/>
      <c r="H29" s="89"/>
      <c r="I29" s="72"/>
      <c r="J29" s="73"/>
      <c r="K29" s="73"/>
      <c r="L29" s="74"/>
      <c r="M29" s="73"/>
      <c r="N29" s="74"/>
      <c r="O29" s="73"/>
      <c r="P29" s="41" t="str">
        <f t="shared" si="1"/>
        <v/>
      </c>
      <c r="Q29" s="73"/>
      <c r="R29" s="41" t="str">
        <f t="shared" si="2"/>
        <v/>
      </c>
      <c r="S29" s="42" t="str">
        <f>IF(H29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9" s="46">
        <f t="shared" si="4"/>
        <v>0</v>
      </c>
      <c r="U29" s="47">
        <f t="shared" si="4"/>
        <v>0</v>
      </c>
      <c r="V29" s="47">
        <f t="shared" si="4"/>
        <v>0</v>
      </c>
      <c r="W29" s="44">
        <f t="shared" si="4"/>
        <v>0</v>
      </c>
      <c r="X29" s="41">
        <f t="shared" si="4"/>
        <v>0</v>
      </c>
      <c r="Y29" s="48">
        <f t="shared" si="4"/>
        <v>0</v>
      </c>
      <c r="Z29" s="47">
        <f t="shared" si="4"/>
        <v>0</v>
      </c>
      <c r="AA29" s="47" t="str">
        <f t="shared" si="4"/>
        <v/>
      </c>
      <c r="AB29" s="41" t="str">
        <f>IFERROR(IF(OR(H29="北海道",H29="青森県",H29="岩手県",H29="宮城県",H29="秋田県",H29="山形県",H29="福島県",H29="茨城県",H29="栃木県",H29="群馬県",H29="埼玉県",H29="千葉県",H29="東京都",H29="神奈川県",H29="新潟県",H29="富山県",H29="石川県",H29="福井県",H29="山梨県",H29="長野県",H29="岐阜県",H29="静岡県",H29="愛知県",H29="三重県",H29="滋賀県",H29="京都府",H29="大阪府",H29="兵庫県",H29="奈良県",H29="和歌山県",H29="鳥取県",H29="島根県",H29="岡山県",H29="広島県",H29="山口県",H29="徳島県",H29="香川県",H29="愛媛県",H29="高知県",H29="福岡県",H29="佐賀県",H29="長崎県",H29="熊本県",H29="大分県",H29="宮崎県",H29="鹿児島県",H29="沖縄県"),IF(AA29=1,MIN(Q29,_xlfn.XLOOKUP($B$6,'(参考)宿泊料等'!$B$3:$B$25,_xlfn.XLOOKUP(H29,'(参考)宿泊料等'!$H$2:$BB$2,'(参考)宿泊料等'!$H$3:$BB$25,""),"")),""),""),"")</f>
        <v/>
      </c>
      <c r="AC29" s="41" t="str">
        <f t="shared" si="3"/>
        <v/>
      </c>
      <c r="AD29" s="42" t="str">
        <f>IF(AC29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0" spans="1:30" ht="27" customHeight="1">
      <c r="A30" s="96"/>
      <c r="B30" s="100"/>
      <c r="C30" s="45" t="s">
        <v>67</v>
      </c>
      <c r="D30" s="101"/>
      <c r="E30" s="102"/>
      <c r="F30" s="102"/>
      <c r="G30" s="102"/>
      <c r="H30" s="89"/>
      <c r="I30" s="72"/>
      <c r="J30" s="73"/>
      <c r="K30" s="73"/>
      <c r="L30" s="74"/>
      <c r="M30" s="73"/>
      <c r="N30" s="74"/>
      <c r="O30" s="73"/>
      <c r="P30" s="41" t="str">
        <f t="shared" si="1"/>
        <v/>
      </c>
      <c r="Q30" s="73"/>
      <c r="R30" s="41" t="str">
        <f t="shared" si="2"/>
        <v/>
      </c>
      <c r="S30" s="42" t="str">
        <f>IF(H30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30" s="46">
        <f t="shared" si="4"/>
        <v>0</v>
      </c>
      <c r="U30" s="47">
        <f t="shared" si="4"/>
        <v>0</v>
      </c>
      <c r="V30" s="47">
        <f t="shared" si="4"/>
        <v>0</v>
      </c>
      <c r="W30" s="44">
        <f t="shared" si="4"/>
        <v>0</v>
      </c>
      <c r="X30" s="41">
        <f t="shared" si="4"/>
        <v>0</v>
      </c>
      <c r="Y30" s="48">
        <f t="shared" si="4"/>
        <v>0</v>
      </c>
      <c r="Z30" s="47">
        <f t="shared" si="4"/>
        <v>0</v>
      </c>
      <c r="AA30" s="47" t="str">
        <f t="shared" si="4"/>
        <v/>
      </c>
      <c r="AB30" s="41" t="str">
        <f>IFERROR(IF(OR(H30="北海道",H30="青森県",H30="岩手県",H30="宮城県",H30="秋田県",H30="山形県",H30="福島県",H30="茨城県",H30="栃木県",H30="群馬県",H30="埼玉県",H30="千葉県",H30="東京都",H30="神奈川県",H30="新潟県",H30="富山県",H30="石川県",H30="福井県",H30="山梨県",H30="長野県",H30="岐阜県",H30="静岡県",H30="愛知県",H30="三重県",H30="滋賀県",H30="京都府",H30="大阪府",H30="兵庫県",H30="奈良県",H30="和歌山県",H30="鳥取県",H30="島根県",H30="岡山県",H30="広島県",H30="山口県",H30="徳島県",H30="香川県",H30="愛媛県",H30="高知県",H30="福岡県",H30="佐賀県",H30="長崎県",H30="熊本県",H30="大分県",H30="宮崎県",H30="鹿児島県",H30="沖縄県"),IF(AA30=1,MIN(Q30,_xlfn.XLOOKUP($B$6,'(参考)宿泊料等'!$B$3:$B$25,_xlfn.XLOOKUP(H30,'(参考)宿泊料等'!$H$2:$BB$2,'(参考)宿泊料等'!$H$3:$BB$25,""),"")),""),""),"")</f>
        <v/>
      </c>
      <c r="AC30" s="41" t="str">
        <f t="shared" si="3"/>
        <v/>
      </c>
      <c r="AD30" s="42" t="str">
        <f>IF(AC30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1" spans="1:30" ht="27" customHeight="1">
      <c r="A31" s="96"/>
      <c r="B31" s="100"/>
      <c r="C31" s="45" t="s">
        <v>67</v>
      </c>
      <c r="D31" s="101"/>
      <c r="E31" s="102"/>
      <c r="F31" s="102"/>
      <c r="G31" s="102"/>
      <c r="H31" s="89"/>
      <c r="I31" s="72"/>
      <c r="J31" s="73"/>
      <c r="K31" s="73"/>
      <c r="L31" s="74"/>
      <c r="M31" s="73"/>
      <c r="N31" s="74"/>
      <c r="O31" s="73"/>
      <c r="P31" s="41" t="str">
        <f t="shared" si="1"/>
        <v/>
      </c>
      <c r="Q31" s="73"/>
      <c r="R31" s="41" t="str">
        <f t="shared" si="2"/>
        <v/>
      </c>
      <c r="S31" s="42" t="str">
        <f>IF(H31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31" s="46">
        <f t="shared" si="4"/>
        <v>0</v>
      </c>
      <c r="U31" s="47">
        <f t="shared" si="4"/>
        <v>0</v>
      </c>
      <c r="V31" s="47">
        <f t="shared" si="4"/>
        <v>0</v>
      </c>
      <c r="W31" s="44">
        <f t="shared" si="4"/>
        <v>0</v>
      </c>
      <c r="X31" s="41">
        <f t="shared" si="4"/>
        <v>0</v>
      </c>
      <c r="Y31" s="48">
        <f>N31</f>
        <v>0</v>
      </c>
      <c r="Z31" s="47">
        <f t="shared" si="4"/>
        <v>0</v>
      </c>
      <c r="AA31" s="47" t="str">
        <f>P31</f>
        <v/>
      </c>
      <c r="AB31" s="41" t="str">
        <f>IFERROR(IF(OR(H31="北海道",H31="青森県",H31="岩手県",H31="宮城県",H31="秋田県",H31="山形県",H31="福島県",H31="茨城県",H31="栃木県",H31="群馬県",H31="埼玉県",H31="千葉県",H31="東京都",H31="神奈川県",H31="新潟県",H31="富山県",H31="石川県",H31="福井県",H31="山梨県",H31="長野県",H31="岐阜県",H31="静岡県",H31="愛知県",H31="三重県",H31="滋賀県",H31="京都府",H31="大阪府",H31="兵庫県",H31="奈良県",H31="和歌山県",H31="鳥取県",H31="島根県",H31="岡山県",H31="広島県",H31="山口県",H31="徳島県",H31="香川県",H31="愛媛県",H31="高知県",H31="福岡県",H31="佐賀県",H31="長崎県",H31="熊本県",H31="大分県",H31="宮崎県",H31="鹿児島県",H31="沖縄県"),IF(AA31=1,MIN(Q31,_xlfn.XLOOKUP($B$6,'(参考)宿泊料等'!$B$3:$B$25,_xlfn.XLOOKUP(H31,'(参考)宿泊料等'!$H$2:$BB$2,'(参考)宿泊料等'!$H$3:$BB$25,""),"")),""),""),"")</f>
        <v/>
      </c>
      <c r="AC31" s="41" t="str">
        <f t="shared" si="3"/>
        <v/>
      </c>
      <c r="AD31" s="42" t="str">
        <f>IF(AC31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2" spans="1:30" ht="27" customHeight="1">
      <c r="A32" s="96"/>
      <c r="B32" s="100"/>
      <c r="C32" s="45" t="s">
        <v>67</v>
      </c>
      <c r="D32" s="101"/>
      <c r="E32" s="102"/>
      <c r="F32" s="102"/>
      <c r="G32" s="102"/>
      <c r="H32" s="89"/>
      <c r="I32" s="72"/>
      <c r="J32" s="73"/>
      <c r="K32" s="73"/>
      <c r="L32" s="74"/>
      <c r="M32" s="73"/>
      <c r="N32" s="74"/>
      <c r="O32" s="73"/>
      <c r="P32" s="41" t="str">
        <f t="shared" si="1"/>
        <v/>
      </c>
      <c r="Q32" s="73"/>
      <c r="R32" s="41" t="str">
        <f t="shared" si="2"/>
        <v/>
      </c>
      <c r="S32" s="42" t="str">
        <f>IF(H32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32" s="46">
        <f t="shared" si="4"/>
        <v>0</v>
      </c>
      <c r="U32" s="47">
        <f t="shared" si="4"/>
        <v>0</v>
      </c>
      <c r="V32" s="47">
        <f t="shared" si="4"/>
        <v>0</v>
      </c>
      <c r="W32" s="44">
        <f t="shared" si="4"/>
        <v>0</v>
      </c>
      <c r="X32" s="41">
        <f t="shared" si="4"/>
        <v>0</v>
      </c>
      <c r="Y32" s="48">
        <f>N32</f>
        <v>0</v>
      </c>
      <c r="Z32" s="47">
        <f t="shared" si="4"/>
        <v>0</v>
      </c>
      <c r="AA32" s="47" t="str">
        <f>P32</f>
        <v/>
      </c>
      <c r="AB32" s="41" t="str">
        <f>IFERROR(IF(OR(H32="北海道",H32="青森県",H32="岩手県",H32="宮城県",H32="秋田県",H32="山形県",H32="福島県",H32="茨城県",H32="栃木県",H32="群馬県",H32="埼玉県",H32="千葉県",H32="東京都",H32="神奈川県",H32="新潟県",H32="富山県",H32="石川県",H32="福井県",H32="山梨県",H32="長野県",H32="岐阜県",H32="静岡県",H32="愛知県",H32="三重県",H32="滋賀県",H32="京都府",H32="大阪府",H32="兵庫県",H32="奈良県",H32="和歌山県",H32="鳥取県",H32="島根県",H32="岡山県",H32="広島県",H32="山口県",H32="徳島県",H32="香川県",H32="愛媛県",H32="高知県",H32="福岡県",H32="佐賀県",H32="長崎県",H32="熊本県",H32="大分県",H32="宮崎県",H32="鹿児島県",H32="沖縄県"),IF(AA32=1,MIN(Q32,_xlfn.XLOOKUP($B$6,'(参考)宿泊料等'!$B$3:$B$25,_xlfn.XLOOKUP(H32,'(参考)宿泊料等'!$H$2:$BB$2,'(参考)宿泊料等'!$H$3:$BB$25,""),"")),""),""),"")</f>
        <v/>
      </c>
      <c r="AC32" s="41" t="str">
        <f t="shared" si="3"/>
        <v/>
      </c>
      <c r="AD32" s="42" t="str">
        <f>IF(AC32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3" spans="1:30" ht="27" customHeight="1" thickBot="1">
      <c r="A33" s="96"/>
      <c r="B33" s="100"/>
      <c r="C33" s="45" t="s">
        <v>67</v>
      </c>
      <c r="D33" s="101"/>
      <c r="E33" s="102"/>
      <c r="F33" s="102"/>
      <c r="G33" s="102"/>
      <c r="H33" s="89"/>
      <c r="I33" s="72"/>
      <c r="J33" s="73"/>
      <c r="K33" s="73"/>
      <c r="L33" s="74"/>
      <c r="M33" s="73"/>
      <c r="N33" s="74"/>
      <c r="O33" s="73"/>
      <c r="P33" s="41" t="str">
        <f t="shared" si="1"/>
        <v/>
      </c>
      <c r="Q33" s="73"/>
      <c r="R33" s="41" t="str">
        <f t="shared" si="2"/>
        <v/>
      </c>
      <c r="S33" s="42" t="str">
        <f>IF(H33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33" s="46">
        <f t="shared" si="4"/>
        <v>0</v>
      </c>
      <c r="U33" s="47">
        <f t="shared" si="4"/>
        <v>0</v>
      </c>
      <c r="V33" s="47">
        <f t="shared" si="4"/>
        <v>0</v>
      </c>
      <c r="W33" s="44">
        <f t="shared" si="4"/>
        <v>0</v>
      </c>
      <c r="X33" s="41">
        <f t="shared" si="4"/>
        <v>0</v>
      </c>
      <c r="Y33" s="48">
        <f>N33</f>
        <v>0</v>
      </c>
      <c r="Z33" s="47">
        <f>O33</f>
        <v>0</v>
      </c>
      <c r="AA33" s="47" t="str">
        <f>P33</f>
        <v/>
      </c>
      <c r="AB33" s="41" t="str">
        <f>IFERROR(IF(OR(H33="北海道",H33="青森県",H33="岩手県",H33="宮城県",H33="秋田県",H33="山形県",H33="福島県",H33="茨城県",H33="栃木県",H33="群馬県",H33="埼玉県",H33="千葉県",H33="東京都",H33="神奈川県",H33="新潟県",H33="富山県",H33="石川県",H33="福井県",H33="山梨県",H33="長野県",H33="岐阜県",H33="静岡県",H33="愛知県",H33="三重県",H33="滋賀県",H33="京都府",H33="大阪府",H33="兵庫県",H33="奈良県",H33="和歌山県",H33="鳥取県",H33="島根県",H33="岡山県",H33="広島県",H33="山口県",H33="徳島県",H33="香川県",H33="愛媛県",H33="高知県",H33="福岡県",H33="佐賀県",H33="長崎県",H33="熊本県",H33="大分県",H33="宮崎県",H33="鹿児島県",H33="沖縄県"),IF(AA33=1,MIN(Q33,_xlfn.XLOOKUP($B$6,'(参考)宿泊料等'!$B$3:$B$25,_xlfn.XLOOKUP(H33,'(参考)宿泊料等'!$H$2:$BB$2,'(参考)宿泊料等'!$H$3:$BB$25,""),"")),""),""),"")</f>
        <v/>
      </c>
      <c r="AC33" s="41" t="str">
        <f>R33</f>
        <v/>
      </c>
      <c r="AD33" s="42" t="str">
        <f>IF(AC33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4" spans="1:30" ht="37.5" customHeight="1" thickBot="1">
      <c r="A34" s="167" t="s">
        <v>90</v>
      </c>
      <c r="B34" s="168"/>
      <c r="C34" s="168"/>
      <c r="D34" s="168"/>
      <c r="E34" s="168"/>
      <c r="F34" s="168"/>
      <c r="G34" s="168"/>
      <c r="H34" s="168"/>
      <c r="I34" s="49">
        <f t="shared" ref="I34:S34" si="5">SUM(I9:I33)</f>
        <v>0</v>
      </c>
      <c r="J34" s="50">
        <f t="shared" si="5"/>
        <v>0</v>
      </c>
      <c r="K34" s="51">
        <f t="shared" si="5"/>
        <v>0</v>
      </c>
      <c r="L34" s="52">
        <f t="shared" si="5"/>
        <v>0</v>
      </c>
      <c r="M34" s="50">
        <f t="shared" si="5"/>
        <v>0</v>
      </c>
      <c r="N34" s="52">
        <f t="shared" si="5"/>
        <v>0</v>
      </c>
      <c r="O34" s="50">
        <f t="shared" si="5"/>
        <v>0</v>
      </c>
      <c r="P34" s="50"/>
      <c r="Q34" s="50">
        <f t="shared" si="5"/>
        <v>0</v>
      </c>
      <c r="R34" s="50"/>
      <c r="S34" s="50">
        <f t="shared" si="5"/>
        <v>0</v>
      </c>
      <c r="T34" s="53">
        <f t="shared" ref="T34:AD34" si="6">SUM(T9:T33)</f>
        <v>0</v>
      </c>
      <c r="U34" s="54">
        <f t="shared" si="6"/>
        <v>0</v>
      </c>
      <c r="V34" s="54">
        <f t="shared" si="6"/>
        <v>0</v>
      </c>
      <c r="W34" s="55">
        <f t="shared" si="6"/>
        <v>0</v>
      </c>
      <c r="X34" s="54">
        <f t="shared" si="6"/>
        <v>0</v>
      </c>
      <c r="Y34" s="55">
        <f t="shared" si="6"/>
        <v>0</v>
      </c>
      <c r="Z34" s="54">
        <f t="shared" si="6"/>
        <v>0</v>
      </c>
      <c r="AA34" s="54"/>
      <c r="AB34" s="54">
        <f t="shared" si="6"/>
        <v>0</v>
      </c>
      <c r="AC34" s="54"/>
      <c r="AD34" s="56">
        <f t="shared" si="6"/>
        <v>0</v>
      </c>
    </row>
    <row r="35" spans="1:30" ht="37.5" customHeight="1" thickBot="1">
      <c r="C35" s="7"/>
      <c r="H35" s="7"/>
      <c r="O35" s="57"/>
      <c r="P35" s="57"/>
      <c r="Q35" s="57"/>
      <c r="R35" s="57"/>
      <c r="S35" s="57"/>
      <c r="T35" s="57"/>
      <c r="U35" s="57"/>
      <c r="V35" s="57"/>
      <c r="W35" s="57"/>
      <c r="X35" s="57"/>
      <c r="Y35" s="57"/>
      <c r="Z35" s="57"/>
      <c r="AA35" s="57"/>
      <c r="AB35" s="57"/>
      <c r="AC35" s="57"/>
      <c r="AD35" s="57"/>
    </row>
    <row r="36" spans="1:30" ht="37.5" customHeight="1" thickBot="1">
      <c r="H36" s="58"/>
      <c r="I36" s="169" t="s">
        <v>44</v>
      </c>
      <c r="J36" s="163"/>
      <c r="K36" s="163"/>
      <c r="L36" s="163"/>
      <c r="M36" s="163"/>
      <c r="N36" s="163"/>
      <c r="O36" s="164">
        <f>SUM(J34,K34,M34,O34,Q34,S34,K5)</f>
        <v>0</v>
      </c>
      <c r="P36" s="165"/>
      <c r="Q36" s="165"/>
      <c r="R36" s="165"/>
      <c r="S36" s="166"/>
      <c r="T36" s="162" t="s">
        <v>91</v>
      </c>
      <c r="U36" s="163"/>
      <c r="V36" s="163"/>
      <c r="W36" s="163"/>
      <c r="X36" s="163"/>
      <c r="Y36" s="163"/>
      <c r="Z36" s="164">
        <f>SUM(U34,V34,X34,Z34,AB34,AD34,V5)</f>
        <v>0</v>
      </c>
      <c r="AA36" s="165"/>
      <c r="AB36" s="165"/>
      <c r="AC36" s="165"/>
      <c r="AD36" s="166"/>
    </row>
    <row r="37" spans="1:30" ht="37.5" customHeight="1" thickBot="1">
      <c r="A37" s="170" t="s">
        <v>92</v>
      </c>
      <c r="B37" s="170"/>
      <c r="C37" s="170"/>
      <c r="D37" s="170"/>
      <c r="E37" s="170"/>
      <c r="F37" s="170"/>
      <c r="G37" s="170"/>
      <c r="H37" s="170"/>
      <c r="I37" s="171"/>
      <c r="J37" s="171"/>
      <c r="K37" s="171"/>
      <c r="L37" s="171"/>
      <c r="M37" s="171"/>
      <c r="N37" s="171"/>
      <c r="O37" s="59"/>
      <c r="P37" s="59"/>
      <c r="Q37" s="59"/>
      <c r="R37" s="59"/>
      <c r="S37" s="59"/>
      <c r="T37" s="162" t="s">
        <v>93</v>
      </c>
      <c r="U37" s="163"/>
      <c r="V37" s="163"/>
      <c r="W37" s="163"/>
      <c r="X37" s="163"/>
      <c r="Y37" s="163"/>
      <c r="Z37" s="164">
        <f>O36-Z36</f>
        <v>0</v>
      </c>
      <c r="AA37" s="165"/>
      <c r="AB37" s="165"/>
      <c r="AC37" s="165"/>
      <c r="AD37" s="166"/>
    </row>
  </sheetData>
  <sheetProtection sheet="1"/>
  <protectedRanges>
    <protectedRange sqref="K5 P5 S5 A9:B33 Q9:Q33 D9:O33" name="範囲1"/>
  </protectedRanges>
  <mergeCells count="33">
    <mergeCell ref="I36:N36"/>
    <mergeCell ref="O36:S36"/>
    <mergeCell ref="T36:Y36"/>
    <mergeCell ref="Z36:AD36"/>
    <mergeCell ref="A37:N37"/>
    <mergeCell ref="T37:Y37"/>
    <mergeCell ref="Z37:AD37"/>
    <mergeCell ref="T6:V6"/>
    <mergeCell ref="W6:X6"/>
    <mergeCell ref="Y6:Z6"/>
    <mergeCell ref="AA6:AB6"/>
    <mergeCell ref="AC6:AD6"/>
    <mergeCell ref="A34:H34"/>
    <mergeCell ref="T5:U5"/>
    <mergeCell ref="V5:X5"/>
    <mergeCell ref="Y5:Z5"/>
    <mergeCell ref="AB5:AC5"/>
    <mergeCell ref="B6:E6"/>
    <mergeCell ref="I6:K6"/>
    <mergeCell ref="L6:M6"/>
    <mergeCell ref="N6:O6"/>
    <mergeCell ref="P6:Q6"/>
    <mergeCell ref="R6:S6"/>
    <mergeCell ref="B5:E5"/>
    <mergeCell ref="I5:J5"/>
    <mergeCell ref="K5:M5"/>
    <mergeCell ref="N5:O5"/>
    <mergeCell ref="Q5:R5"/>
    <mergeCell ref="W1:AD1"/>
    <mergeCell ref="E2:F2"/>
    <mergeCell ref="A3:AD3"/>
    <mergeCell ref="I4:S4"/>
    <mergeCell ref="T4:AD4"/>
  </mergeCells>
  <phoneticPr fontId="5"/>
  <conditionalFormatting sqref="K5:M5 P5 S5 A9:O33 Q9:Q33">
    <cfRule type="containsBlanks" dxfId="3" priority="2">
      <formula>LEN(TRIM(A5))=0</formula>
    </cfRule>
  </conditionalFormatting>
  <dataValidations count="1">
    <dataValidation type="list" allowBlank="1" showInputMessage="1" showErrorMessage="1" sqref="S5 P5" xr:uid="{A8041C0F-FF07-4FFC-99F2-49E97C41151D}">
      <formula1>"あり,なし"</formula1>
    </dataValidation>
  </dataValidations>
  <printOptions horizontalCentered="1"/>
  <pageMargins left="0.59055118110236215" right="0.59055118110236215" top="0.59055118110236215" bottom="0.59055118110236215" header="0.39370078740157483" footer="0.27559055118110237"/>
  <pageSetup paperSize="9" scale="57"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6BB3C48-C415-4A8F-AE3F-912DD5FF7549}">
          <x14:formula1>
            <xm:f>'(参考)宿泊料等'!$H$2:$BB$2</xm:f>
          </x14:formula1>
          <xm:sqref>H9:H33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24EF3-9AC9-4CC9-8A66-5F9187AB6223}">
  <sheetPr>
    <tabColor rgb="FFFFFF00"/>
    <pageSetUpPr fitToPage="1"/>
  </sheetPr>
  <dimension ref="A1:AD37"/>
  <sheetViews>
    <sheetView showZeros="0" view="pageBreakPreview" zoomScale="90" zoomScaleNormal="70" zoomScaleSheetLayoutView="90" workbookViewId="0">
      <selection activeCell="AU19" sqref="AU19"/>
    </sheetView>
  </sheetViews>
  <sheetFormatPr defaultColWidth="2.625" defaultRowHeight="37.5" customHeight="1"/>
  <cols>
    <col min="1" max="1" width="8.75" style="7" customWidth="1"/>
    <col min="2" max="2" width="7.625" style="7" customWidth="1"/>
    <col min="3" max="3" width="4.25" style="11" bestFit="1" customWidth="1"/>
    <col min="4" max="4" width="7.625" style="7" customWidth="1"/>
    <col min="5" max="7" width="12.375" style="7" customWidth="1"/>
    <col min="8" max="8" width="7.375" style="11" customWidth="1"/>
    <col min="9" max="30" width="7.375" style="7" customWidth="1"/>
    <col min="31" max="16384" width="2.625" style="7"/>
  </cols>
  <sheetData>
    <row r="1" spans="1:30" ht="15.75">
      <c r="A1" s="66" t="s">
        <v>0</v>
      </c>
      <c r="B1" s="66"/>
      <c r="C1" s="66"/>
      <c r="D1" s="66"/>
      <c r="E1" s="66"/>
      <c r="F1" s="66"/>
      <c r="G1" s="66"/>
      <c r="H1" s="66"/>
      <c r="I1" s="66"/>
      <c r="J1" s="66"/>
      <c r="K1" s="66"/>
      <c r="L1" s="66"/>
      <c r="M1" s="66"/>
      <c r="N1" s="66"/>
      <c r="O1" s="66"/>
      <c r="P1" s="66"/>
      <c r="Q1" s="66"/>
      <c r="R1" s="66"/>
      <c r="S1" s="66"/>
      <c r="T1" s="66"/>
      <c r="U1" s="66"/>
      <c r="V1" s="66"/>
      <c r="W1" s="175">
        <f>'報告書(公共)'!U6</f>
        <v>0</v>
      </c>
      <c r="X1" s="175"/>
      <c r="Y1" s="175"/>
      <c r="Z1" s="175"/>
      <c r="AA1" s="175"/>
      <c r="AB1" s="175"/>
      <c r="AC1" s="175"/>
      <c r="AD1" s="175"/>
    </row>
    <row r="2" spans="1:30" s="9" customFormat="1" ht="15" customHeight="1">
      <c r="A2" s="88" t="s">
        <v>49</v>
      </c>
      <c r="B2" s="88"/>
      <c r="C2" s="88"/>
      <c r="D2" s="88"/>
      <c r="E2" s="178">
        <f>'報告書(公共)'!M2</f>
        <v>0</v>
      </c>
      <c r="F2" s="178"/>
      <c r="G2" s="88"/>
      <c r="H2" s="88"/>
      <c r="I2" s="88"/>
      <c r="J2" s="88"/>
      <c r="K2" s="88"/>
      <c r="L2" s="88"/>
      <c r="M2" s="88"/>
      <c r="N2" s="88"/>
      <c r="O2" s="88"/>
      <c r="P2" s="88"/>
      <c r="Q2" s="88"/>
      <c r="R2" s="88"/>
      <c r="S2" s="88"/>
      <c r="T2" s="88"/>
      <c r="U2" s="88"/>
      <c r="V2" s="88"/>
      <c r="W2" s="88"/>
      <c r="X2" s="88"/>
      <c r="Y2" s="88"/>
      <c r="Z2" s="88"/>
      <c r="AA2" s="88"/>
      <c r="AB2" s="88"/>
      <c r="AC2" s="88"/>
      <c r="AD2" s="88"/>
    </row>
    <row r="3" spans="1:30" ht="16.5" customHeight="1" thickBot="1">
      <c r="A3" s="149" t="s">
        <v>99</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row>
    <row r="4" spans="1:30" ht="15.75" customHeight="1">
      <c r="E4" s="66"/>
      <c r="F4" s="66"/>
      <c r="G4" s="66"/>
      <c r="H4" s="90"/>
      <c r="I4" s="151" t="s">
        <v>51</v>
      </c>
      <c r="J4" s="152"/>
      <c r="K4" s="152"/>
      <c r="L4" s="152"/>
      <c r="M4" s="152"/>
      <c r="N4" s="152"/>
      <c r="O4" s="152"/>
      <c r="P4" s="152"/>
      <c r="Q4" s="152"/>
      <c r="R4" s="152"/>
      <c r="S4" s="153"/>
      <c r="T4" s="151" t="s">
        <v>52</v>
      </c>
      <c r="U4" s="152"/>
      <c r="V4" s="152"/>
      <c r="W4" s="152"/>
      <c r="X4" s="152"/>
      <c r="Y4" s="152"/>
      <c r="Z4" s="152"/>
      <c r="AA4" s="152"/>
      <c r="AB4" s="152"/>
      <c r="AC4" s="152"/>
      <c r="AD4" s="153"/>
    </row>
    <row r="5" spans="1:30" ht="27.75" customHeight="1">
      <c r="A5" s="11" t="s">
        <v>53</v>
      </c>
      <c r="B5" s="154">
        <f>'報告書(公共)'!W16</f>
        <v>0</v>
      </c>
      <c r="C5" s="154"/>
      <c r="D5" s="154"/>
      <c r="E5" s="154"/>
      <c r="F5" s="84"/>
      <c r="G5" s="84"/>
      <c r="H5" s="91"/>
      <c r="I5" s="160" t="s">
        <v>54</v>
      </c>
      <c r="J5" s="161"/>
      <c r="K5" s="172"/>
      <c r="L5" s="173"/>
      <c r="M5" s="174"/>
      <c r="N5" s="141" t="s">
        <v>55</v>
      </c>
      <c r="O5" s="142"/>
      <c r="P5" s="92"/>
      <c r="Q5" s="155" t="s">
        <v>57</v>
      </c>
      <c r="R5" s="156"/>
      <c r="S5" s="93"/>
      <c r="T5" s="160" t="s">
        <v>54</v>
      </c>
      <c r="U5" s="161"/>
      <c r="V5" s="138">
        <f>K5</f>
        <v>0</v>
      </c>
      <c r="W5" s="139"/>
      <c r="X5" s="140"/>
      <c r="Y5" s="141" t="s">
        <v>55</v>
      </c>
      <c r="Z5" s="142"/>
      <c r="AA5" s="94">
        <f>P5</f>
        <v>0</v>
      </c>
      <c r="AB5" s="155" t="s">
        <v>57</v>
      </c>
      <c r="AC5" s="156"/>
      <c r="AD5" s="95">
        <f>S5</f>
        <v>0</v>
      </c>
    </row>
    <row r="6" spans="1:30" ht="27.75" customHeight="1" thickBot="1">
      <c r="A6" s="11" t="s">
        <v>59</v>
      </c>
      <c r="B6" s="179">
        <f>'報告書(公共)'!N16</f>
        <v>0</v>
      </c>
      <c r="C6" s="179"/>
      <c r="D6" s="179"/>
      <c r="E6" s="179"/>
      <c r="I6" s="157" t="s">
        <v>60</v>
      </c>
      <c r="J6" s="158"/>
      <c r="K6" s="158"/>
      <c r="L6" s="136" t="s">
        <v>61</v>
      </c>
      <c r="M6" s="137"/>
      <c r="N6" s="159" t="s">
        <v>62</v>
      </c>
      <c r="O6" s="158"/>
      <c r="P6" s="143" t="s">
        <v>63</v>
      </c>
      <c r="Q6" s="143"/>
      <c r="R6" s="147" t="s">
        <v>64</v>
      </c>
      <c r="S6" s="148"/>
      <c r="T6" s="157" t="str">
        <f>I6</f>
        <v>鉄道賃</v>
      </c>
      <c r="U6" s="158"/>
      <c r="V6" s="158"/>
      <c r="W6" s="136" t="str">
        <f>L6</f>
        <v>航空賃</v>
      </c>
      <c r="X6" s="137"/>
      <c r="Y6" s="159" t="s">
        <v>62</v>
      </c>
      <c r="Z6" s="158"/>
      <c r="AA6" s="144" t="str">
        <f>P6</f>
        <v>宿泊費</v>
      </c>
      <c r="AB6" s="146"/>
      <c r="AC6" s="144" t="str">
        <f>R6</f>
        <v>宿泊手当</v>
      </c>
      <c r="AD6" s="145"/>
    </row>
    <row r="7" spans="1:30" ht="27.75" customHeight="1">
      <c r="A7" s="12" t="s">
        <v>65</v>
      </c>
      <c r="B7" s="13" t="s">
        <v>66</v>
      </c>
      <c r="C7" s="14" t="s">
        <v>67</v>
      </c>
      <c r="D7" s="15" t="s">
        <v>68</v>
      </c>
      <c r="E7" s="16" t="s">
        <v>69</v>
      </c>
      <c r="F7" s="17" t="s">
        <v>70</v>
      </c>
      <c r="G7" s="16" t="s">
        <v>71</v>
      </c>
      <c r="H7" s="18" t="s">
        <v>72</v>
      </c>
      <c r="I7" s="19" t="s">
        <v>73</v>
      </c>
      <c r="J7" s="20" t="s">
        <v>74</v>
      </c>
      <c r="K7" s="21" t="s">
        <v>75</v>
      </c>
      <c r="L7" s="22" t="s">
        <v>73</v>
      </c>
      <c r="M7" s="20" t="s">
        <v>74</v>
      </c>
      <c r="N7" s="20" t="s">
        <v>73</v>
      </c>
      <c r="O7" s="23" t="s">
        <v>74</v>
      </c>
      <c r="P7" s="23" t="s">
        <v>76</v>
      </c>
      <c r="Q7" s="23" t="s">
        <v>77</v>
      </c>
      <c r="R7" s="23" t="s">
        <v>76</v>
      </c>
      <c r="S7" s="24" t="s">
        <v>78</v>
      </c>
      <c r="T7" s="19" t="str">
        <f>I7</f>
        <v>路程</v>
      </c>
      <c r="U7" s="20" t="str">
        <f>J7</f>
        <v>運賃</v>
      </c>
      <c r="V7" s="21" t="str">
        <f>K7</f>
        <v>急行
料金</v>
      </c>
      <c r="W7" s="22" t="str">
        <f>L7</f>
        <v>路程</v>
      </c>
      <c r="X7" s="20" t="str">
        <f>M7</f>
        <v>運賃</v>
      </c>
      <c r="Y7" s="20" t="str">
        <f>N7</f>
        <v>路程</v>
      </c>
      <c r="Z7" s="20" t="str">
        <f>O7</f>
        <v>運賃</v>
      </c>
      <c r="AA7" s="20" t="str">
        <f>P7</f>
        <v>夜数</v>
      </c>
      <c r="AB7" s="20" t="s">
        <v>79</v>
      </c>
      <c r="AC7" s="20" t="str">
        <f>R7</f>
        <v>夜数</v>
      </c>
      <c r="AD7" s="25" t="str">
        <f>S7</f>
        <v>定額</v>
      </c>
    </row>
    <row r="8" spans="1:30" ht="15.75">
      <c r="A8" s="26"/>
      <c r="B8" s="27"/>
      <c r="C8" s="28"/>
      <c r="D8" s="29"/>
      <c r="E8" s="30"/>
      <c r="F8" s="31"/>
      <c r="G8" s="30"/>
      <c r="H8" s="32"/>
      <c r="I8" s="33" t="s">
        <v>80</v>
      </c>
      <c r="J8" s="34" t="s">
        <v>81</v>
      </c>
      <c r="K8" s="35" t="s">
        <v>81</v>
      </c>
      <c r="L8" s="36" t="s">
        <v>80</v>
      </c>
      <c r="M8" s="34" t="s">
        <v>81</v>
      </c>
      <c r="N8" s="34" t="s">
        <v>80</v>
      </c>
      <c r="O8" s="37" t="s">
        <v>81</v>
      </c>
      <c r="P8" s="38" t="s">
        <v>82</v>
      </c>
      <c r="Q8" s="38" t="s">
        <v>81</v>
      </c>
      <c r="R8" s="38" t="s">
        <v>82</v>
      </c>
      <c r="S8" s="39" t="s">
        <v>81</v>
      </c>
      <c r="T8" s="33" t="s">
        <v>80</v>
      </c>
      <c r="U8" s="34" t="s">
        <v>81</v>
      </c>
      <c r="V8" s="35" t="s">
        <v>81</v>
      </c>
      <c r="W8" s="36" t="s">
        <v>80</v>
      </c>
      <c r="X8" s="34" t="s">
        <v>81</v>
      </c>
      <c r="Y8" s="34" t="s">
        <v>80</v>
      </c>
      <c r="Z8" s="37" t="s">
        <v>81</v>
      </c>
      <c r="AA8" s="38" t="s">
        <v>82</v>
      </c>
      <c r="AB8" s="38" t="s">
        <v>81</v>
      </c>
      <c r="AC8" s="38" t="s">
        <v>82</v>
      </c>
      <c r="AD8" s="39" t="s">
        <v>81</v>
      </c>
    </row>
    <row r="9" spans="1:30" ht="27" customHeight="1">
      <c r="A9" s="96"/>
      <c r="B9" s="97"/>
      <c r="C9" s="40" t="s">
        <v>67</v>
      </c>
      <c r="D9" s="98"/>
      <c r="E9" s="99"/>
      <c r="F9" s="99"/>
      <c r="G9" s="99"/>
      <c r="H9" s="89"/>
      <c r="I9" s="68"/>
      <c r="J9" s="69"/>
      <c r="K9" s="69"/>
      <c r="L9" s="70"/>
      <c r="M9" s="69"/>
      <c r="N9" s="70"/>
      <c r="O9" s="71"/>
      <c r="P9" s="41" t="str">
        <f>IF(H9="","",IF($K$5="",1,""))</f>
        <v/>
      </c>
      <c r="Q9" s="69"/>
      <c r="R9" s="41" t="str">
        <f>IF(H9="","",1)</f>
        <v/>
      </c>
      <c r="S9" s="42" t="str">
        <f>IF(H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9" s="43">
        <f t="shared" ref="T9:AA24" si="0">I9</f>
        <v>0</v>
      </c>
      <c r="U9" s="41">
        <f t="shared" si="0"/>
        <v>0</v>
      </c>
      <c r="V9" s="41">
        <f t="shared" si="0"/>
        <v>0</v>
      </c>
      <c r="W9" s="44">
        <f>L9</f>
        <v>0</v>
      </c>
      <c r="X9" s="41">
        <f t="shared" si="0"/>
        <v>0</v>
      </c>
      <c r="Y9" s="44">
        <f t="shared" si="0"/>
        <v>0</v>
      </c>
      <c r="Z9" s="41">
        <f t="shared" si="0"/>
        <v>0</v>
      </c>
      <c r="AA9" s="41" t="str">
        <f t="shared" si="0"/>
        <v/>
      </c>
      <c r="AB9" s="41" t="str">
        <f>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料等'!$B$3:$B$25,_xlfn.XLOOKUP(H9,'(参考)宿泊料等'!$H$2:$BB$2,'(参考)宿泊料等'!$H$3:$BB$25,""),"")),""),""),"")</f>
        <v/>
      </c>
      <c r="AC9" s="41" t="str">
        <f>R9</f>
        <v/>
      </c>
      <c r="AD9" s="42" t="str">
        <f>IF(AC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0" spans="1:30" ht="27" customHeight="1">
      <c r="A10" s="96"/>
      <c r="B10" s="100"/>
      <c r="C10" s="45" t="s">
        <v>67</v>
      </c>
      <c r="D10" s="101"/>
      <c r="E10" s="102"/>
      <c r="F10" s="102"/>
      <c r="G10" s="102"/>
      <c r="H10" s="89"/>
      <c r="I10" s="72"/>
      <c r="J10" s="73"/>
      <c r="K10" s="73"/>
      <c r="L10" s="74"/>
      <c r="M10" s="73"/>
      <c r="N10" s="74"/>
      <c r="O10" s="73"/>
      <c r="P10" s="41" t="str">
        <f t="shared" ref="P10:P33" si="1">IF(H10="","",IF($K$5="",1,""))</f>
        <v/>
      </c>
      <c r="Q10" s="73"/>
      <c r="R10" s="41" t="str">
        <f t="shared" ref="R10:R33" si="2">IF(H10="","",1)</f>
        <v/>
      </c>
      <c r="S10" s="42" t="str">
        <f>IF(H10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0" s="46">
        <f t="shared" si="0"/>
        <v>0</v>
      </c>
      <c r="U10" s="47">
        <f t="shared" si="0"/>
        <v>0</v>
      </c>
      <c r="V10" s="47">
        <f t="shared" si="0"/>
        <v>0</v>
      </c>
      <c r="W10" s="44">
        <f t="shared" si="0"/>
        <v>0</v>
      </c>
      <c r="X10" s="41">
        <f t="shared" si="0"/>
        <v>0</v>
      </c>
      <c r="Y10" s="48">
        <f t="shared" si="0"/>
        <v>0</v>
      </c>
      <c r="Z10" s="47">
        <f t="shared" si="0"/>
        <v>0</v>
      </c>
      <c r="AA10" s="47" t="str">
        <f t="shared" si="0"/>
        <v/>
      </c>
      <c r="AB10" s="41" t="str">
        <f>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料等'!$B$3:$B$25,_xlfn.XLOOKUP(H10,'(参考)宿泊料等'!$H$2:$BB$2,'(参考)宿泊料等'!$H$3:$BB$25,""),"")),""),""),"")</f>
        <v/>
      </c>
      <c r="AC10" s="41" t="str">
        <f t="shared" ref="AC10:AC32" si="3">R10</f>
        <v/>
      </c>
      <c r="AD10" s="42" t="str">
        <f>IF(AC10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1" spans="1:30" ht="27" customHeight="1">
      <c r="A11" s="96"/>
      <c r="B11" s="100"/>
      <c r="C11" s="45" t="s">
        <v>67</v>
      </c>
      <c r="D11" s="101"/>
      <c r="E11" s="102"/>
      <c r="F11" s="102"/>
      <c r="G11" s="102"/>
      <c r="H11" s="89"/>
      <c r="I11" s="72"/>
      <c r="J11" s="73"/>
      <c r="K11" s="73"/>
      <c r="L11" s="74"/>
      <c r="M11" s="73"/>
      <c r="N11" s="74"/>
      <c r="O11" s="73"/>
      <c r="P11" s="41" t="str">
        <f t="shared" si="1"/>
        <v/>
      </c>
      <c r="Q11" s="73"/>
      <c r="R11" s="41" t="str">
        <f t="shared" si="2"/>
        <v/>
      </c>
      <c r="S11" s="42" t="str">
        <f>IF(H11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1" s="46">
        <f t="shared" si="0"/>
        <v>0</v>
      </c>
      <c r="U11" s="47">
        <f t="shared" si="0"/>
        <v>0</v>
      </c>
      <c r="V11" s="47">
        <f t="shared" si="0"/>
        <v>0</v>
      </c>
      <c r="W11" s="44">
        <f t="shared" si="0"/>
        <v>0</v>
      </c>
      <c r="X11" s="41">
        <f t="shared" si="0"/>
        <v>0</v>
      </c>
      <c r="Y11" s="48">
        <f t="shared" si="0"/>
        <v>0</v>
      </c>
      <c r="Z11" s="47">
        <f t="shared" si="0"/>
        <v>0</v>
      </c>
      <c r="AA11" s="47" t="str">
        <f t="shared" si="0"/>
        <v/>
      </c>
      <c r="AB11" s="41" t="str">
        <f>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料等'!$B$3:$B$25,_xlfn.XLOOKUP(H11,'(参考)宿泊料等'!$H$2:$BB$2,'(参考)宿泊料等'!$H$3:$BB$25,""),"")),""),""),"")</f>
        <v/>
      </c>
      <c r="AC11" s="41" t="str">
        <f t="shared" si="3"/>
        <v/>
      </c>
      <c r="AD11" s="42" t="str">
        <f>IF(AC11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2" spans="1:30" ht="27" customHeight="1">
      <c r="A12" s="96"/>
      <c r="B12" s="100"/>
      <c r="C12" s="45" t="s">
        <v>67</v>
      </c>
      <c r="D12" s="101"/>
      <c r="E12" s="102"/>
      <c r="F12" s="102"/>
      <c r="G12" s="102"/>
      <c r="H12" s="89"/>
      <c r="I12" s="72"/>
      <c r="J12" s="73"/>
      <c r="K12" s="73"/>
      <c r="L12" s="74"/>
      <c r="M12" s="73"/>
      <c r="N12" s="74"/>
      <c r="O12" s="73"/>
      <c r="P12" s="41" t="str">
        <f t="shared" si="1"/>
        <v/>
      </c>
      <c r="Q12" s="73"/>
      <c r="R12" s="41" t="str">
        <f t="shared" si="2"/>
        <v/>
      </c>
      <c r="S12" s="42" t="str">
        <f>IF(H12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2" s="46">
        <f t="shared" si="0"/>
        <v>0</v>
      </c>
      <c r="U12" s="47">
        <f t="shared" si="0"/>
        <v>0</v>
      </c>
      <c r="V12" s="47">
        <f t="shared" si="0"/>
        <v>0</v>
      </c>
      <c r="W12" s="44">
        <f t="shared" si="0"/>
        <v>0</v>
      </c>
      <c r="X12" s="41">
        <f t="shared" si="0"/>
        <v>0</v>
      </c>
      <c r="Y12" s="48">
        <f t="shared" si="0"/>
        <v>0</v>
      </c>
      <c r="Z12" s="47">
        <f t="shared" si="0"/>
        <v>0</v>
      </c>
      <c r="AA12" s="47" t="str">
        <f t="shared" si="0"/>
        <v/>
      </c>
      <c r="AB12" s="41" t="str">
        <f>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料等'!$B$3:$B$25,_xlfn.XLOOKUP(H12,'(参考)宿泊料等'!$H$2:$BB$2,'(参考)宿泊料等'!$H$3:$BB$25,""),"")),""),""),"")</f>
        <v/>
      </c>
      <c r="AC12" s="41" t="str">
        <f t="shared" si="3"/>
        <v/>
      </c>
      <c r="AD12" s="42" t="str">
        <f>IF(AC12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3" spans="1:30" ht="27" customHeight="1">
      <c r="A13" s="96"/>
      <c r="B13" s="100"/>
      <c r="C13" s="45" t="s">
        <v>67</v>
      </c>
      <c r="D13" s="101"/>
      <c r="E13" s="102"/>
      <c r="F13" s="102"/>
      <c r="G13" s="102"/>
      <c r="H13" s="89"/>
      <c r="I13" s="72"/>
      <c r="J13" s="73"/>
      <c r="K13" s="73"/>
      <c r="L13" s="74"/>
      <c r="M13" s="73"/>
      <c r="N13" s="74"/>
      <c r="O13" s="73"/>
      <c r="P13" s="41" t="str">
        <f t="shared" si="1"/>
        <v/>
      </c>
      <c r="Q13" s="73"/>
      <c r="R13" s="41" t="str">
        <f t="shared" si="2"/>
        <v/>
      </c>
      <c r="S13" s="42" t="str">
        <f>IF(H13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3" s="46">
        <f t="shared" si="0"/>
        <v>0</v>
      </c>
      <c r="U13" s="47">
        <f t="shared" si="0"/>
        <v>0</v>
      </c>
      <c r="V13" s="47">
        <f t="shared" si="0"/>
        <v>0</v>
      </c>
      <c r="W13" s="44">
        <f t="shared" si="0"/>
        <v>0</v>
      </c>
      <c r="X13" s="41">
        <f t="shared" si="0"/>
        <v>0</v>
      </c>
      <c r="Y13" s="48">
        <f t="shared" si="0"/>
        <v>0</v>
      </c>
      <c r="Z13" s="47">
        <f t="shared" si="0"/>
        <v>0</v>
      </c>
      <c r="AA13" s="47" t="str">
        <f t="shared" si="0"/>
        <v/>
      </c>
      <c r="AB13" s="41" t="str">
        <f>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AA13=1,MIN(Q13,_xlfn.XLOOKUP($B$6,'(参考)宿泊料等'!$B$3:$B$25,_xlfn.XLOOKUP(H13,'(参考)宿泊料等'!$H$2:$BB$2,'(参考)宿泊料等'!$H$3:$BB$25,""),"")),""),""),"")</f>
        <v/>
      </c>
      <c r="AC13" s="41" t="str">
        <f t="shared" si="3"/>
        <v/>
      </c>
      <c r="AD13" s="42" t="str">
        <f>IF(AC13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4" spans="1:30" ht="27" customHeight="1">
      <c r="A14" s="96"/>
      <c r="B14" s="100"/>
      <c r="C14" s="45" t="s">
        <v>67</v>
      </c>
      <c r="D14" s="101"/>
      <c r="E14" s="102"/>
      <c r="F14" s="102"/>
      <c r="G14" s="102"/>
      <c r="H14" s="89"/>
      <c r="I14" s="72"/>
      <c r="J14" s="73"/>
      <c r="K14" s="73"/>
      <c r="L14" s="74"/>
      <c r="M14" s="73"/>
      <c r="N14" s="74"/>
      <c r="O14" s="73"/>
      <c r="P14" s="41" t="str">
        <f t="shared" si="1"/>
        <v/>
      </c>
      <c r="Q14" s="73"/>
      <c r="R14" s="41" t="str">
        <f t="shared" si="2"/>
        <v/>
      </c>
      <c r="S14" s="42" t="str">
        <f>IF(H14="","",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4" s="46">
        <f t="shared" si="0"/>
        <v>0</v>
      </c>
      <c r="U14" s="47">
        <f t="shared" si="0"/>
        <v>0</v>
      </c>
      <c r="V14" s="47">
        <f t="shared" si="0"/>
        <v>0</v>
      </c>
      <c r="W14" s="44">
        <f t="shared" si="0"/>
        <v>0</v>
      </c>
      <c r="X14" s="41">
        <f t="shared" si="0"/>
        <v>0</v>
      </c>
      <c r="Y14" s="48">
        <f t="shared" si="0"/>
        <v>0</v>
      </c>
      <c r="Z14" s="47">
        <f t="shared" si="0"/>
        <v>0</v>
      </c>
      <c r="AA14" s="47" t="str">
        <f t="shared" si="0"/>
        <v/>
      </c>
      <c r="AB14" s="41" t="str">
        <f>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AA14=1,MIN(Q14,_xlfn.XLOOKUP($B$6,'(参考)宿泊料等'!$B$3:$B$25,_xlfn.XLOOKUP(H14,'(参考)宿泊料等'!$H$2:$BB$2,'(参考)宿泊料等'!$H$3:$BB$25,""),"")),""),""),"")</f>
        <v/>
      </c>
      <c r="AC14" s="41" t="str">
        <f t="shared" si="3"/>
        <v/>
      </c>
      <c r="AD14" s="42" t="str">
        <f>IF(AC14="","",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5" spans="1:30" ht="27" customHeight="1">
      <c r="A15" s="96"/>
      <c r="B15" s="100"/>
      <c r="C15" s="45" t="s">
        <v>67</v>
      </c>
      <c r="D15" s="101"/>
      <c r="E15" s="102"/>
      <c r="F15" s="102"/>
      <c r="G15" s="102"/>
      <c r="H15" s="89"/>
      <c r="I15" s="72"/>
      <c r="J15" s="73"/>
      <c r="K15" s="73"/>
      <c r="L15" s="74"/>
      <c r="M15" s="73"/>
      <c r="N15" s="74"/>
      <c r="O15" s="73"/>
      <c r="P15" s="41" t="str">
        <f t="shared" si="1"/>
        <v/>
      </c>
      <c r="Q15" s="73"/>
      <c r="R15" s="41" t="str">
        <f t="shared" si="2"/>
        <v/>
      </c>
      <c r="S15" s="42" t="str">
        <f>IF(H15="","",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5" s="46">
        <f t="shared" si="0"/>
        <v>0</v>
      </c>
      <c r="U15" s="47">
        <f t="shared" si="0"/>
        <v>0</v>
      </c>
      <c r="V15" s="47">
        <f t="shared" si="0"/>
        <v>0</v>
      </c>
      <c r="W15" s="44">
        <f t="shared" si="0"/>
        <v>0</v>
      </c>
      <c r="X15" s="41">
        <f t="shared" si="0"/>
        <v>0</v>
      </c>
      <c r="Y15" s="48">
        <f t="shared" si="0"/>
        <v>0</v>
      </c>
      <c r="Z15" s="47">
        <f t="shared" si="0"/>
        <v>0</v>
      </c>
      <c r="AA15" s="47" t="str">
        <f t="shared" si="0"/>
        <v/>
      </c>
      <c r="AB15" s="41" t="str">
        <f>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AA15=1,MIN(Q15,_xlfn.XLOOKUP($B$6,'(参考)宿泊料等'!$B$3:$B$25,_xlfn.XLOOKUP(H15,'(参考)宿泊料等'!$H$2:$BB$2,'(参考)宿泊料等'!$H$3:$BB$25,""),"")),""),""),"")</f>
        <v/>
      </c>
      <c r="AC15" s="41" t="str">
        <f t="shared" si="3"/>
        <v/>
      </c>
      <c r="AD15" s="42" t="str">
        <f>IF(AC15="","",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6" spans="1:30" ht="27" customHeight="1">
      <c r="A16" s="96"/>
      <c r="B16" s="100"/>
      <c r="C16" s="45" t="s">
        <v>67</v>
      </c>
      <c r="D16" s="101"/>
      <c r="E16" s="102"/>
      <c r="F16" s="102"/>
      <c r="G16" s="102"/>
      <c r="H16" s="89"/>
      <c r="I16" s="72"/>
      <c r="J16" s="73"/>
      <c r="K16" s="73"/>
      <c r="L16" s="74"/>
      <c r="M16" s="73"/>
      <c r="N16" s="74"/>
      <c r="O16" s="73"/>
      <c r="P16" s="41" t="str">
        <f t="shared" si="1"/>
        <v/>
      </c>
      <c r="Q16" s="73"/>
      <c r="R16" s="41" t="str">
        <f t="shared" si="2"/>
        <v/>
      </c>
      <c r="S16" s="42" t="str">
        <f>IF(H16="","",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6" s="46">
        <f t="shared" si="0"/>
        <v>0</v>
      </c>
      <c r="U16" s="47">
        <f t="shared" si="0"/>
        <v>0</v>
      </c>
      <c r="V16" s="47">
        <f t="shared" si="0"/>
        <v>0</v>
      </c>
      <c r="W16" s="44">
        <f t="shared" si="0"/>
        <v>0</v>
      </c>
      <c r="X16" s="41">
        <f t="shared" si="0"/>
        <v>0</v>
      </c>
      <c r="Y16" s="48">
        <f t="shared" si="0"/>
        <v>0</v>
      </c>
      <c r="Z16" s="47">
        <f t="shared" si="0"/>
        <v>0</v>
      </c>
      <c r="AA16" s="47" t="str">
        <f t="shared" si="0"/>
        <v/>
      </c>
      <c r="AB16" s="41" t="str">
        <f>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AA16=1,MIN(Q16,_xlfn.XLOOKUP($B$6,'(参考)宿泊料等'!$B$3:$B$25,_xlfn.XLOOKUP(H16,'(参考)宿泊料等'!$H$2:$BB$2,'(参考)宿泊料等'!$H$3:$BB$25,""),"")),""),""),"")</f>
        <v/>
      </c>
      <c r="AC16" s="41" t="str">
        <f t="shared" si="3"/>
        <v/>
      </c>
      <c r="AD16" s="42" t="str">
        <f>IF(AC16="","",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7" spans="1:30" ht="27" customHeight="1">
      <c r="A17" s="96"/>
      <c r="B17" s="100"/>
      <c r="C17" s="45" t="s">
        <v>67</v>
      </c>
      <c r="D17" s="101"/>
      <c r="E17" s="102"/>
      <c r="F17" s="102"/>
      <c r="G17" s="102"/>
      <c r="H17" s="89"/>
      <c r="I17" s="72"/>
      <c r="J17" s="73"/>
      <c r="K17" s="73"/>
      <c r="L17" s="74"/>
      <c r="M17" s="73"/>
      <c r="N17" s="74"/>
      <c r="O17" s="73"/>
      <c r="P17" s="41" t="str">
        <f t="shared" si="1"/>
        <v/>
      </c>
      <c r="Q17" s="73"/>
      <c r="R17" s="41" t="str">
        <f t="shared" si="2"/>
        <v/>
      </c>
      <c r="S17" s="42" t="str">
        <f>IF(H17="","",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7" s="46">
        <f t="shared" si="0"/>
        <v>0</v>
      </c>
      <c r="U17" s="47">
        <f t="shared" si="0"/>
        <v>0</v>
      </c>
      <c r="V17" s="47">
        <f t="shared" si="0"/>
        <v>0</v>
      </c>
      <c r="W17" s="44">
        <f t="shared" si="0"/>
        <v>0</v>
      </c>
      <c r="X17" s="41">
        <f t="shared" si="0"/>
        <v>0</v>
      </c>
      <c r="Y17" s="48">
        <f t="shared" si="0"/>
        <v>0</v>
      </c>
      <c r="Z17" s="47">
        <f t="shared" si="0"/>
        <v>0</v>
      </c>
      <c r="AA17" s="47" t="str">
        <f t="shared" si="0"/>
        <v/>
      </c>
      <c r="AB17" s="41" t="str">
        <f>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AA17=1,MIN(Q17,_xlfn.XLOOKUP($B$6,'(参考)宿泊料等'!$B$3:$B$25,_xlfn.XLOOKUP(H17,'(参考)宿泊料等'!$H$2:$BB$2,'(参考)宿泊料等'!$H$3:$BB$25,""),"")),""),""),"")</f>
        <v/>
      </c>
      <c r="AC17" s="41" t="str">
        <f t="shared" si="3"/>
        <v/>
      </c>
      <c r="AD17" s="42" t="str">
        <f>IF(AC17="","",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8" spans="1:30" ht="27" customHeight="1">
      <c r="A18" s="96"/>
      <c r="B18" s="100"/>
      <c r="C18" s="45" t="s">
        <v>67</v>
      </c>
      <c r="D18" s="101"/>
      <c r="E18" s="102"/>
      <c r="F18" s="102"/>
      <c r="G18" s="102"/>
      <c r="H18" s="89"/>
      <c r="I18" s="72"/>
      <c r="J18" s="73"/>
      <c r="K18" s="73"/>
      <c r="L18" s="74"/>
      <c r="M18" s="73"/>
      <c r="N18" s="74"/>
      <c r="O18" s="73"/>
      <c r="P18" s="41" t="str">
        <f t="shared" si="1"/>
        <v/>
      </c>
      <c r="Q18" s="73"/>
      <c r="R18" s="41" t="str">
        <f t="shared" si="2"/>
        <v/>
      </c>
      <c r="S18" s="42" t="str">
        <f>IF(H18="","",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8" s="46">
        <f t="shared" si="0"/>
        <v>0</v>
      </c>
      <c r="U18" s="47">
        <f t="shared" si="0"/>
        <v>0</v>
      </c>
      <c r="V18" s="47">
        <f t="shared" si="0"/>
        <v>0</v>
      </c>
      <c r="W18" s="44">
        <f t="shared" si="0"/>
        <v>0</v>
      </c>
      <c r="X18" s="41">
        <f t="shared" si="0"/>
        <v>0</v>
      </c>
      <c r="Y18" s="48">
        <f t="shared" si="0"/>
        <v>0</v>
      </c>
      <c r="Z18" s="47">
        <f t="shared" si="0"/>
        <v>0</v>
      </c>
      <c r="AA18" s="47" t="str">
        <f t="shared" si="0"/>
        <v/>
      </c>
      <c r="AB18" s="41" t="str">
        <f>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AA18=1,MIN(Q18,_xlfn.XLOOKUP($B$6,'(参考)宿泊料等'!$B$3:$B$25,_xlfn.XLOOKUP(H18,'(参考)宿泊料等'!$H$2:$BB$2,'(参考)宿泊料等'!$H$3:$BB$25,""),"")),""),""),"")</f>
        <v/>
      </c>
      <c r="AC18" s="41" t="str">
        <f t="shared" si="3"/>
        <v/>
      </c>
      <c r="AD18" s="42" t="str">
        <f>IF(AC18="","",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9" spans="1:30" ht="27" customHeight="1">
      <c r="A19" s="96"/>
      <c r="B19" s="100"/>
      <c r="C19" s="45" t="s">
        <v>67</v>
      </c>
      <c r="D19" s="101"/>
      <c r="E19" s="102"/>
      <c r="F19" s="102"/>
      <c r="G19" s="102"/>
      <c r="H19" s="89"/>
      <c r="I19" s="72"/>
      <c r="J19" s="73"/>
      <c r="K19" s="73"/>
      <c r="L19" s="74"/>
      <c r="M19" s="73"/>
      <c r="N19" s="74"/>
      <c r="O19" s="73"/>
      <c r="P19" s="41" t="str">
        <f t="shared" si="1"/>
        <v/>
      </c>
      <c r="Q19" s="73"/>
      <c r="R19" s="41" t="str">
        <f t="shared" si="2"/>
        <v/>
      </c>
      <c r="S19" s="42" t="str">
        <f>IF(H19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9" s="46">
        <f t="shared" si="0"/>
        <v>0</v>
      </c>
      <c r="U19" s="47">
        <f t="shared" si="0"/>
        <v>0</v>
      </c>
      <c r="V19" s="47">
        <f t="shared" si="0"/>
        <v>0</v>
      </c>
      <c r="W19" s="44">
        <f t="shared" si="0"/>
        <v>0</v>
      </c>
      <c r="X19" s="41">
        <f t="shared" si="0"/>
        <v>0</v>
      </c>
      <c r="Y19" s="48">
        <f t="shared" si="0"/>
        <v>0</v>
      </c>
      <c r="Z19" s="47">
        <f t="shared" si="0"/>
        <v>0</v>
      </c>
      <c r="AA19" s="47" t="str">
        <f t="shared" si="0"/>
        <v/>
      </c>
      <c r="AB19" s="41" t="str">
        <f>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AA19=1,MIN(Q19,_xlfn.XLOOKUP($B$6,'(参考)宿泊料等'!$B$3:$B$25,_xlfn.XLOOKUP(H19,'(参考)宿泊料等'!$H$2:$BB$2,'(参考)宿泊料等'!$H$3:$BB$25,""),"")),""),""),"")</f>
        <v/>
      </c>
      <c r="AC19" s="41" t="str">
        <f t="shared" si="3"/>
        <v/>
      </c>
      <c r="AD19" s="42" t="str">
        <f>IF(AC19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0" spans="1:30" ht="27" customHeight="1">
      <c r="A20" s="96"/>
      <c r="B20" s="100"/>
      <c r="C20" s="45" t="s">
        <v>67</v>
      </c>
      <c r="D20" s="101"/>
      <c r="E20" s="102"/>
      <c r="F20" s="102"/>
      <c r="G20" s="102"/>
      <c r="H20" s="89"/>
      <c r="I20" s="72"/>
      <c r="J20" s="73"/>
      <c r="K20" s="73"/>
      <c r="L20" s="74"/>
      <c r="M20" s="73"/>
      <c r="N20" s="74"/>
      <c r="O20" s="73"/>
      <c r="P20" s="41" t="str">
        <f t="shared" si="1"/>
        <v/>
      </c>
      <c r="Q20" s="73"/>
      <c r="R20" s="41" t="str">
        <f t="shared" si="2"/>
        <v/>
      </c>
      <c r="S20" s="42" t="str">
        <f>IF(H20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0" s="46">
        <f t="shared" si="0"/>
        <v>0</v>
      </c>
      <c r="U20" s="47">
        <f t="shared" si="0"/>
        <v>0</v>
      </c>
      <c r="V20" s="47">
        <f t="shared" si="0"/>
        <v>0</v>
      </c>
      <c r="W20" s="44">
        <f t="shared" si="0"/>
        <v>0</v>
      </c>
      <c r="X20" s="41">
        <f t="shared" si="0"/>
        <v>0</v>
      </c>
      <c r="Y20" s="48">
        <f t="shared" si="0"/>
        <v>0</v>
      </c>
      <c r="Z20" s="47">
        <f t="shared" si="0"/>
        <v>0</v>
      </c>
      <c r="AA20" s="47" t="str">
        <f t="shared" si="0"/>
        <v/>
      </c>
      <c r="AB20" s="41" t="str">
        <f>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AA20=1,MIN(Q20,_xlfn.XLOOKUP($B$6,'(参考)宿泊料等'!$B$3:$B$25,_xlfn.XLOOKUP(H20,'(参考)宿泊料等'!$H$2:$BB$2,'(参考)宿泊料等'!$H$3:$BB$25,""),"")),""),""),"")</f>
        <v/>
      </c>
      <c r="AC20" s="41" t="str">
        <f t="shared" si="3"/>
        <v/>
      </c>
      <c r="AD20" s="42" t="str">
        <f>IF(AC20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1" spans="1:30" ht="27" customHeight="1">
      <c r="A21" s="96"/>
      <c r="B21" s="100"/>
      <c r="C21" s="45" t="s">
        <v>67</v>
      </c>
      <c r="D21" s="101"/>
      <c r="E21" s="102"/>
      <c r="F21" s="102"/>
      <c r="G21" s="102"/>
      <c r="H21" s="89"/>
      <c r="I21" s="72"/>
      <c r="J21" s="73"/>
      <c r="K21" s="73"/>
      <c r="L21" s="74"/>
      <c r="M21" s="73"/>
      <c r="N21" s="74"/>
      <c r="O21" s="73"/>
      <c r="P21" s="41" t="str">
        <f t="shared" si="1"/>
        <v/>
      </c>
      <c r="Q21" s="73"/>
      <c r="R21" s="41" t="str">
        <f t="shared" si="2"/>
        <v/>
      </c>
      <c r="S21" s="42" t="str">
        <f>IF(H21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1" s="46">
        <f t="shared" si="0"/>
        <v>0</v>
      </c>
      <c r="U21" s="47">
        <f t="shared" si="0"/>
        <v>0</v>
      </c>
      <c r="V21" s="47">
        <f t="shared" si="0"/>
        <v>0</v>
      </c>
      <c r="W21" s="44">
        <f t="shared" si="0"/>
        <v>0</v>
      </c>
      <c r="X21" s="41">
        <f t="shared" si="0"/>
        <v>0</v>
      </c>
      <c r="Y21" s="48">
        <f t="shared" si="0"/>
        <v>0</v>
      </c>
      <c r="Z21" s="47">
        <f t="shared" si="0"/>
        <v>0</v>
      </c>
      <c r="AA21" s="47" t="str">
        <f t="shared" si="0"/>
        <v/>
      </c>
      <c r="AB21" s="41" t="str">
        <f>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AA21=1,MIN(Q21,_xlfn.XLOOKUP($B$6,'(参考)宿泊料等'!$B$3:$B$25,_xlfn.XLOOKUP(H21,'(参考)宿泊料等'!$H$2:$BB$2,'(参考)宿泊料等'!$H$3:$BB$25,""),"")),""),""),"")</f>
        <v/>
      </c>
      <c r="AC21" s="41" t="str">
        <f t="shared" si="3"/>
        <v/>
      </c>
      <c r="AD21" s="42" t="str">
        <f>IF(AC21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2" spans="1:30" ht="27" customHeight="1">
      <c r="A22" s="96"/>
      <c r="B22" s="100"/>
      <c r="C22" s="45" t="s">
        <v>67</v>
      </c>
      <c r="D22" s="101"/>
      <c r="E22" s="102"/>
      <c r="F22" s="102"/>
      <c r="G22" s="102"/>
      <c r="H22" s="89"/>
      <c r="I22" s="72"/>
      <c r="J22" s="73"/>
      <c r="K22" s="73"/>
      <c r="L22" s="74"/>
      <c r="M22" s="73"/>
      <c r="N22" s="74"/>
      <c r="O22" s="73"/>
      <c r="P22" s="41" t="str">
        <f t="shared" si="1"/>
        <v/>
      </c>
      <c r="Q22" s="73"/>
      <c r="R22" s="41" t="str">
        <f t="shared" si="2"/>
        <v/>
      </c>
      <c r="S22" s="42" t="str">
        <f>IF(H22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2" s="46">
        <f t="shared" si="0"/>
        <v>0</v>
      </c>
      <c r="U22" s="47">
        <f t="shared" si="0"/>
        <v>0</v>
      </c>
      <c r="V22" s="47">
        <f t="shared" si="0"/>
        <v>0</v>
      </c>
      <c r="W22" s="44">
        <f t="shared" si="0"/>
        <v>0</v>
      </c>
      <c r="X22" s="41">
        <f t="shared" si="0"/>
        <v>0</v>
      </c>
      <c r="Y22" s="48">
        <f t="shared" si="0"/>
        <v>0</v>
      </c>
      <c r="Z22" s="47">
        <f t="shared" si="0"/>
        <v>0</v>
      </c>
      <c r="AA22" s="47" t="str">
        <f t="shared" si="0"/>
        <v/>
      </c>
      <c r="AB22" s="41" t="str">
        <f>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AA22=1,MIN(Q22,_xlfn.XLOOKUP($B$6,'(参考)宿泊料等'!$B$3:$B$25,_xlfn.XLOOKUP(H22,'(参考)宿泊料等'!$H$2:$BB$2,'(参考)宿泊料等'!$H$3:$BB$25,""),"")),""),""),"")</f>
        <v/>
      </c>
      <c r="AC22" s="41" t="str">
        <f t="shared" si="3"/>
        <v/>
      </c>
      <c r="AD22" s="42" t="str">
        <f>IF(AC22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3" spans="1:30" ht="27" customHeight="1">
      <c r="A23" s="96"/>
      <c r="B23" s="100"/>
      <c r="C23" s="45" t="s">
        <v>67</v>
      </c>
      <c r="D23" s="101"/>
      <c r="E23" s="102"/>
      <c r="F23" s="102"/>
      <c r="G23" s="102"/>
      <c r="H23" s="89"/>
      <c r="I23" s="72"/>
      <c r="J23" s="73"/>
      <c r="K23" s="73"/>
      <c r="L23" s="74"/>
      <c r="M23" s="73"/>
      <c r="N23" s="74"/>
      <c r="O23" s="73"/>
      <c r="P23" s="41" t="str">
        <f t="shared" si="1"/>
        <v/>
      </c>
      <c r="Q23" s="73"/>
      <c r="R23" s="41" t="str">
        <f t="shared" si="2"/>
        <v/>
      </c>
      <c r="S23" s="42" t="str">
        <f>IF(H23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3" s="46">
        <f t="shared" si="0"/>
        <v>0</v>
      </c>
      <c r="U23" s="47">
        <f t="shared" si="0"/>
        <v>0</v>
      </c>
      <c r="V23" s="47">
        <f t="shared" si="0"/>
        <v>0</v>
      </c>
      <c r="W23" s="44">
        <f t="shared" si="0"/>
        <v>0</v>
      </c>
      <c r="X23" s="41">
        <f t="shared" si="0"/>
        <v>0</v>
      </c>
      <c r="Y23" s="48">
        <f t="shared" si="0"/>
        <v>0</v>
      </c>
      <c r="Z23" s="47">
        <f t="shared" si="0"/>
        <v>0</v>
      </c>
      <c r="AA23" s="47" t="str">
        <f t="shared" si="0"/>
        <v/>
      </c>
      <c r="AB23" s="41" t="str">
        <f>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AA23=1,MIN(Q23,_xlfn.XLOOKUP($B$6,'(参考)宿泊料等'!$B$3:$B$25,_xlfn.XLOOKUP(H23,'(参考)宿泊料等'!$H$2:$BB$2,'(参考)宿泊料等'!$H$3:$BB$25,""),"")),""),""),"")</f>
        <v/>
      </c>
      <c r="AC23" s="41" t="str">
        <f t="shared" si="3"/>
        <v/>
      </c>
      <c r="AD23" s="42" t="str">
        <f>IF(AC23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4" spans="1:30" ht="27" customHeight="1">
      <c r="A24" s="96"/>
      <c r="B24" s="100"/>
      <c r="C24" s="45" t="s">
        <v>67</v>
      </c>
      <c r="D24" s="101"/>
      <c r="E24" s="102"/>
      <c r="F24" s="102"/>
      <c r="G24" s="102"/>
      <c r="H24" s="89"/>
      <c r="I24" s="72"/>
      <c r="J24" s="73"/>
      <c r="K24" s="73"/>
      <c r="L24" s="74"/>
      <c r="M24" s="73"/>
      <c r="N24" s="74"/>
      <c r="O24" s="73"/>
      <c r="P24" s="41" t="str">
        <f t="shared" si="1"/>
        <v/>
      </c>
      <c r="Q24" s="73"/>
      <c r="R24" s="41" t="str">
        <f t="shared" si="2"/>
        <v/>
      </c>
      <c r="S24" s="42" t="str">
        <f>IF(H24="","",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4" s="46">
        <f t="shared" si="0"/>
        <v>0</v>
      </c>
      <c r="U24" s="47">
        <f t="shared" si="0"/>
        <v>0</v>
      </c>
      <c r="V24" s="47">
        <f t="shared" si="0"/>
        <v>0</v>
      </c>
      <c r="W24" s="44">
        <f t="shared" si="0"/>
        <v>0</v>
      </c>
      <c r="X24" s="41">
        <f t="shared" si="0"/>
        <v>0</v>
      </c>
      <c r="Y24" s="48">
        <f t="shared" si="0"/>
        <v>0</v>
      </c>
      <c r="Z24" s="47">
        <f t="shared" si="0"/>
        <v>0</v>
      </c>
      <c r="AA24" s="47" t="str">
        <f t="shared" si="0"/>
        <v/>
      </c>
      <c r="AB24" s="41" t="str">
        <f>IFERROR(IF(OR(H24="北海道",H24="青森県",H24="岩手県",H24="宮城県",H24="秋田県",H24="山形県",H24="福島県",H24="茨城県",H24="栃木県",H24="群馬県",H24="埼玉県",H24="千葉県",H24="東京都",H24="神奈川県",H24="新潟県",H24="富山県",H24="石川県",H24="福井県",H24="山梨県",H24="長野県",H24="岐阜県",H24="静岡県",H24="愛知県",H24="三重県",H24="滋賀県",H24="京都府",H24="大阪府",H24="兵庫県",H24="奈良県",H24="和歌山県",H24="鳥取県",H24="島根県",H24="岡山県",H24="広島県",H24="山口県",H24="徳島県",H24="香川県",H24="愛媛県",H24="高知県",H24="福岡県",H24="佐賀県",H24="長崎県",H24="熊本県",H24="大分県",H24="宮崎県",H24="鹿児島県",H24="沖縄県"),IF(AA24=1,MIN(Q24,_xlfn.XLOOKUP($B$6,'(参考)宿泊料等'!$B$3:$B$25,_xlfn.XLOOKUP(H24,'(参考)宿泊料等'!$H$2:$BB$2,'(参考)宿泊料等'!$H$3:$BB$25,""),"")),""),""),"")</f>
        <v/>
      </c>
      <c r="AC24" s="41" t="str">
        <f t="shared" si="3"/>
        <v/>
      </c>
      <c r="AD24" s="42" t="str">
        <f>IF(AC24="","",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5" spans="1:30" ht="27" customHeight="1">
      <c r="A25" s="96"/>
      <c r="B25" s="100"/>
      <c r="C25" s="45" t="s">
        <v>67</v>
      </c>
      <c r="D25" s="101"/>
      <c r="E25" s="102"/>
      <c r="F25" s="102"/>
      <c r="G25" s="102"/>
      <c r="H25" s="89"/>
      <c r="I25" s="72"/>
      <c r="J25" s="73"/>
      <c r="K25" s="73"/>
      <c r="L25" s="74"/>
      <c r="M25" s="73"/>
      <c r="N25" s="74"/>
      <c r="O25" s="73"/>
      <c r="P25" s="41" t="str">
        <f t="shared" si="1"/>
        <v/>
      </c>
      <c r="Q25" s="73"/>
      <c r="R25" s="41" t="str">
        <f t="shared" si="2"/>
        <v/>
      </c>
      <c r="S25" s="42" t="str">
        <f>IF(H25="","",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5" s="46">
        <f t="shared" ref="T25:AA33" si="4">I25</f>
        <v>0</v>
      </c>
      <c r="U25" s="47">
        <f t="shared" si="4"/>
        <v>0</v>
      </c>
      <c r="V25" s="47">
        <f t="shared" si="4"/>
        <v>0</v>
      </c>
      <c r="W25" s="44">
        <f t="shared" si="4"/>
        <v>0</v>
      </c>
      <c r="X25" s="41">
        <f t="shared" si="4"/>
        <v>0</v>
      </c>
      <c r="Y25" s="48">
        <f t="shared" si="4"/>
        <v>0</v>
      </c>
      <c r="Z25" s="47">
        <f t="shared" si="4"/>
        <v>0</v>
      </c>
      <c r="AA25" s="47" t="str">
        <f t="shared" si="4"/>
        <v/>
      </c>
      <c r="AB25" s="41" t="str">
        <f>IFERROR(IF(OR(H25="北海道",H25="青森県",H25="岩手県",H25="宮城県",H25="秋田県",H25="山形県",H25="福島県",H25="茨城県",H25="栃木県",H25="群馬県",H25="埼玉県",H25="千葉県",H25="東京都",H25="神奈川県",H25="新潟県",H25="富山県",H25="石川県",H25="福井県",H25="山梨県",H25="長野県",H25="岐阜県",H25="静岡県",H25="愛知県",H25="三重県",H25="滋賀県",H25="京都府",H25="大阪府",H25="兵庫県",H25="奈良県",H25="和歌山県",H25="鳥取県",H25="島根県",H25="岡山県",H25="広島県",H25="山口県",H25="徳島県",H25="香川県",H25="愛媛県",H25="高知県",H25="福岡県",H25="佐賀県",H25="長崎県",H25="熊本県",H25="大分県",H25="宮崎県",H25="鹿児島県",H25="沖縄県"),IF(AA25=1,MIN(Q25,_xlfn.XLOOKUP($B$6,'(参考)宿泊料等'!$B$3:$B$25,_xlfn.XLOOKUP(H25,'(参考)宿泊料等'!$H$2:$BB$2,'(参考)宿泊料等'!$H$3:$BB$25,""),"")),""),""),"")</f>
        <v/>
      </c>
      <c r="AC25" s="41" t="str">
        <f t="shared" si="3"/>
        <v/>
      </c>
      <c r="AD25" s="42" t="str">
        <f>IF(AC25="","",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6" spans="1:30" ht="27" customHeight="1">
      <c r="A26" s="96"/>
      <c r="B26" s="100"/>
      <c r="C26" s="45" t="s">
        <v>67</v>
      </c>
      <c r="D26" s="101"/>
      <c r="E26" s="102"/>
      <c r="F26" s="102"/>
      <c r="G26" s="102"/>
      <c r="H26" s="89"/>
      <c r="I26" s="72"/>
      <c r="J26" s="73"/>
      <c r="K26" s="73"/>
      <c r="L26" s="74"/>
      <c r="M26" s="73"/>
      <c r="N26" s="74"/>
      <c r="O26" s="73"/>
      <c r="P26" s="41" t="str">
        <f t="shared" si="1"/>
        <v/>
      </c>
      <c r="Q26" s="73"/>
      <c r="R26" s="41" t="str">
        <f t="shared" si="2"/>
        <v/>
      </c>
      <c r="S26" s="42" t="str">
        <f>IF(H26="","",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6" s="46">
        <f t="shared" si="4"/>
        <v>0</v>
      </c>
      <c r="U26" s="47">
        <f t="shared" si="4"/>
        <v>0</v>
      </c>
      <c r="V26" s="47">
        <f t="shared" si="4"/>
        <v>0</v>
      </c>
      <c r="W26" s="44">
        <f t="shared" si="4"/>
        <v>0</v>
      </c>
      <c r="X26" s="41">
        <f t="shared" si="4"/>
        <v>0</v>
      </c>
      <c r="Y26" s="48">
        <f t="shared" si="4"/>
        <v>0</v>
      </c>
      <c r="Z26" s="47">
        <f t="shared" si="4"/>
        <v>0</v>
      </c>
      <c r="AA26" s="47" t="str">
        <f t="shared" si="4"/>
        <v/>
      </c>
      <c r="AB26" s="41" t="str">
        <f>IFERROR(IF(OR(H26="北海道",H26="青森県",H26="岩手県",H26="宮城県",H26="秋田県",H26="山形県",H26="福島県",H26="茨城県",H26="栃木県",H26="群馬県",H26="埼玉県",H26="千葉県",H26="東京都",H26="神奈川県",H26="新潟県",H26="富山県",H26="石川県",H26="福井県",H26="山梨県",H26="長野県",H26="岐阜県",H26="静岡県",H26="愛知県",H26="三重県",H26="滋賀県",H26="京都府",H26="大阪府",H26="兵庫県",H26="奈良県",H26="和歌山県",H26="鳥取県",H26="島根県",H26="岡山県",H26="広島県",H26="山口県",H26="徳島県",H26="香川県",H26="愛媛県",H26="高知県",H26="福岡県",H26="佐賀県",H26="長崎県",H26="熊本県",H26="大分県",H26="宮崎県",H26="鹿児島県",H26="沖縄県"),IF(AA26=1,MIN(Q26,_xlfn.XLOOKUP($B$6,'(参考)宿泊料等'!$B$3:$B$25,_xlfn.XLOOKUP(H26,'(参考)宿泊料等'!$H$2:$BB$2,'(参考)宿泊料等'!$H$3:$BB$25,""),"")),""),""),"")</f>
        <v/>
      </c>
      <c r="AC26" s="41" t="str">
        <f t="shared" si="3"/>
        <v/>
      </c>
      <c r="AD26" s="42" t="str">
        <f>IF(AC26="","",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7" spans="1:30" ht="27" customHeight="1">
      <c r="A27" s="96"/>
      <c r="B27" s="100"/>
      <c r="C27" s="45" t="s">
        <v>67</v>
      </c>
      <c r="D27" s="101"/>
      <c r="E27" s="102"/>
      <c r="F27" s="102"/>
      <c r="G27" s="102"/>
      <c r="H27" s="89"/>
      <c r="I27" s="72"/>
      <c r="J27" s="73"/>
      <c r="K27" s="73"/>
      <c r="L27" s="74"/>
      <c r="M27" s="73"/>
      <c r="N27" s="74"/>
      <c r="O27" s="73"/>
      <c r="P27" s="41" t="str">
        <f t="shared" si="1"/>
        <v/>
      </c>
      <c r="Q27" s="73"/>
      <c r="R27" s="41" t="str">
        <f t="shared" si="2"/>
        <v/>
      </c>
      <c r="S27" s="42" t="str">
        <f>IF(H27="","",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7" s="46">
        <f t="shared" si="4"/>
        <v>0</v>
      </c>
      <c r="U27" s="47">
        <f t="shared" si="4"/>
        <v>0</v>
      </c>
      <c r="V27" s="47">
        <f t="shared" si="4"/>
        <v>0</v>
      </c>
      <c r="W27" s="44">
        <f t="shared" si="4"/>
        <v>0</v>
      </c>
      <c r="X27" s="41">
        <f t="shared" si="4"/>
        <v>0</v>
      </c>
      <c r="Y27" s="48">
        <f t="shared" si="4"/>
        <v>0</v>
      </c>
      <c r="Z27" s="47">
        <f t="shared" si="4"/>
        <v>0</v>
      </c>
      <c r="AA27" s="47" t="str">
        <f t="shared" si="4"/>
        <v/>
      </c>
      <c r="AB27" s="41" t="str">
        <f>IFERROR(IF(OR(H27="北海道",H27="青森県",H27="岩手県",H27="宮城県",H27="秋田県",H27="山形県",H27="福島県",H27="茨城県",H27="栃木県",H27="群馬県",H27="埼玉県",H27="千葉県",H27="東京都",H27="神奈川県",H27="新潟県",H27="富山県",H27="石川県",H27="福井県",H27="山梨県",H27="長野県",H27="岐阜県",H27="静岡県",H27="愛知県",H27="三重県",H27="滋賀県",H27="京都府",H27="大阪府",H27="兵庫県",H27="奈良県",H27="和歌山県",H27="鳥取県",H27="島根県",H27="岡山県",H27="広島県",H27="山口県",H27="徳島県",H27="香川県",H27="愛媛県",H27="高知県",H27="福岡県",H27="佐賀県",H27="長崎県",H27="熊本県",H27="大分県",H27="宮崎県",H27="鹿児島県",H27="沖縄県"),IF(AA27=1,MIN(Q27,_xlfn.XLOOKUP($B$6,'(参考)宿泊料等'!$B$3:$B$25,_xlfn.XLOOKUP(H27,'(参考)宿泊料等'!$H$2:$BB$2,'(参考)宿泊料等'!$H$3:$BB$25,""),"")),""),""),"")</f>
        <v/>
      </c>
      <c r="AC27" s="41" t="str">
        <f t="shared" si="3"/>
        <v/>
      </c>
      <c r="AD27" s="42" t="str">
        <f>IF(AC27="","",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8" spans="1:30" ht="27" customHeight="1">
      <c r="A28" s="96"/>
      <c r="B28" s="100"/>
      <c r="C28" s="45" t="s">
        <v>67</v>
      </c>
      <c r="D28" s="101"/>
      <c r="E28" s="102"/>
      <c r="F28" s="102"/>
      <c r="G28" s="102"/>
      <c r="H28" s="89"/>
      <c r="I28" s="72"/>
      <c r="J28" s="73"/>
      <c r="K28" s="73"/>
      <c r="L28" s="74"/>
      <c r="M28" s="73"/>
      <c r="N28" s="74"/>
      <c r="O28" s="73"/>
      <c r="P28" s="41" t="str">
        <f t="shared" si="1"/>
        <v/>
      </c>
      <c r="Q28" s="73"/>
      <c r="R28" s="41" t="str">
        <f t="shared" si="2"/>
        <v/>
      </c>
      <c r="S28" s="42" t="str">
        <f>IF(H28="","",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8" s="46">
        <f t="shared" si="4"/>
        <v>0</v>
      </c>
      <c r="U28" s="47">
        <f t="shared" si="4"/>
        <v>0</v>
      </c>
      <c r="V28" s="47">
        <f t="shared" si="4"/>
        <v>0</v>
      </c>
      <c r="W28" s="44">
        <f t="shared" si="4"/>
        <v>0</v>
      </c>
      <c r="X28" s="41">
        <f t="shared" si="4"/>
        <v>0</v>
      </c>
      <c r="Y28" s="48">
        <f t="shared" si="4"/>
        <v>0</v>
      </c>
      <c r="Z28" s="47">
        <f t="shared" si="4"/>
        <v>0</v>
      </c>
      <c r="AA28" s="47" t="str">
        <f t="shared" si="4"/>
        <v/>
      </c>
      <c r="AB28" s="41" t="str">
        <f>IFERROR(IF(OR(H28="北海道",H28="青森県",H28="岩手県",H28="宮城県",H28="秋田県",H28="山形県",H28="福島県",H28="茨城県",H28="栃木県",H28="群馬県",H28="埼玉県",H28="千葉県",H28="東京都",H28="神奈川県",H28="新潟県",H28="富山県",H28="石川県",H28="福井県",H28="山梨県",H28="長野県",H28="岐阜県",H28="静岡県",H28="愛知県",H28="三重県",H28="滋賀県",H28="京都府",H28="大阪府",H28="兵庫県",H28="奈良県",H28="和歌山県",H28="鳥取県",H28="島根県",H28="岡山県",H28="広島県",H28="山口県",H28="徳島県",H28="香川県",H28="愛媛県",H28="高知県",H28="福岡県",H28="佐賀県",H28="長崎県",H28="熊本県",H28="大分県",H28="宮崎県",H28="鹿児島県",H28="沖縄県"),IF(AA28=1,MIN(Q28,_xlfn.XLOOKUP($B$6,'(参考)宿泊料等'!$B$3:$B$25,_xlfn.XLOOKUP(H28,'(参考)宿泊料等'!$H$2:$BB$2,'(参考)宿泊料等'!$H$3:$BB$25,""),"")),""),""),"")</f>
        <v/>
      </c>
      <c r="AC28" s="41" t="str">
        <f t="shared" si="3"/>
        <v/>
      </c>
      <c r="AD28" s="42" t="str">
        <f>IF(AC28="","",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9" spans="1:30" ht="27" customHeight="1">
      <c r="A29" s="96"/>
      <c r="B29" s="100"/>
      <c r="C29" s="45" t="s">
        <v>67</v>
      </c>
      <c r="D29" s="101"/>
      <c r="E29" s="102"/>
      <c r="F29" s="102"/>
      <c r="G29" s="102"/>
      <c r="H29" s="89"/>
      <c r="I29" s="72"/>
      <c r="J29" s="73"/>
      <c r="K29" s="73"/>
      <c r="L29" s="74"/>
      <c r="M29" s="73"/>
      <c r="N29" s="74"/>
      <c r="O29" s="73"/>
      <c r="P29" s="41" t="str">
        <f t="shared" si="1"/>
        <v/>
      </c>
      <c r="Q29" s="73"/>
      <c r="R29" s="41" t="str">
        <f t="shared" si="2"/>
        <v/>
      </c>
      <c r="S29" s="42" t="str">
        <f>IF(H29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9" s="46">
        <f t="shared" si="4"/>
        <v>0</v>
      </c>
      <c r="U29" s="47">
        <f t="shared" si="4"/>
        <v>0</v>
      </c>
      <c r="V29" s="47">
        <f t="shared" si="4"/>
        <v>0</v>
      </c>
      <c r="W29" s="44">
        <f t="shared" si="4"/>
        <v>0</v>
      </c>
      <c r="X29" s="41">
        <f t="shared" si="4"/>
        <v>0</v>
      </c>
      <c r="Y29" s="48">
        <f t="shared" si="4"/>
        <v>0</v>
      </c>
      <c r="Z29" s="47">
        <f t="shared" si="4"/>
        <v>0</v>
      </c>
      <c r="AA29" s="47" t="str">
        <f t="shared" si="4"/>
        <v/>
      </c>
      <c r="AB29" s="41" t="str">
        <f>IFERROR(IF(OR(H29="北海道",H29="青森県",H29="岩手県",H29="宮城県",H29="秋田県",H29="山形県",H29="福島県",H29="茨城県",H29="栃木県",H29="群馬県",H29="埼玉県",H29="千葉県",H29="東京都",H29="神奈川県",H29="新潟県",H29="富山県",H29="石川県",H29="福井県",H29="山梨県",H29="長野県",H29="岐阜県",H29="静岡県",H29="愛知県",H29="三重県",H29="滋賀県",H29="京都府",H29="大阪府",H29="兵庫県",H29="奈良県",H29="和歌山県",H29="鳥取県",H29="島根県",H29="岡山県",H29="広島県",H29="山口県",H29="徳島県",H29="香川県",H29="愛媛県",H29="高知県",H29="福岡県",H29="佐賀県",H29="長崎県",H29="熊本県",H29="大分県",H29="宮崎県",H29="鹿児島県",H29="沖縄県"),IF(AA29=1,MIN(Q29,_xlfn.XLOOKUP($B$6,'(参考)宿泊料等'!$B$3:$B$25,_xlfn.XLOOKUP(H29,'(参考)宿泊料等'!$H$2:$BB$2,'(参考)宿泊料等'!$H$3:$BB$25,""),"")),""),""),"")</f>
        <v/>
      </c>
      <c r="AC29" s="41" t="str">
        <f t="shared" si="3"/>
        <v/>
      </c>
      <c r="AD29" s="42" t="str">
        <f>IF(AC29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0" spans="1:30" ht="27" customHeight="1">
      <c r="A30" s="96"/>
      <c r="B30" s="100"/>
      <c r="C30" s="45" t="s">
        <v>67</v>
      </c>
      <c r="D30" s="101"/>
      <c r="E30" s="102"/>
      <c r="F30" s="102"/>
      <c r="G30" s="102"/>
      <c r="H30" s="89"/>
      <c r="I30" s="72"/>
      <c r="J30" s="73"/>
      <c r="K30" s="73"/>
      <c r="L30" s="74"/>
      <c r="M30" s="73"/>
      <c r="N30" s="74"/>
      <c r="O30" s="73"/>
      <c r="P30" s="41" t="str">
        <f t="shared" si="1"/>
        <v/>
      </c>
      <c r="Q30" s="73"/>
      <c r="R30" s="41" t="str">
        <f t="shared" si="2"/>
        <v/>
      </c>
      <c r="S30" s="42" t="str">
        <f>IF(H30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30" s="46">
        <f t="shared" si="4"/>
        <v>0</v>
      </c>
      <c r="U30" s="47">
        <f t="shared" si="4"/>
        <v>0</v>
      </c>
      <c r="V30" s="47">
        <f t="shared" si="4"/>
        <v>0</v>
      </c>
      <c r="W30" s="44">
        <f t="shared" si="4"/>
        <v>0</v>
      </c>
      <c r="X30" s="41">
        <f t="shared" si="4"/>
        <v>0</v>
      </c>
      <c r="Y30" s="48">
        <f t="shared" si="4"/>
        <v>0</v>
      </c>
      <c r="Z30" s="47">
        <f t="shared" si="4"/>
        <v>0</v>
      </c>
      <c r="AA30" s="47" t="str">
        <f t="shared" si="4"/>
        <v/>
      </c>
      <c r="AB30" s="41" t="str">
        <f>IFERROR(IF(OR(H30="北海道",H30="青森県",H30="岩手県",H30="宮城県",H30="秋田県",H30="山形県",H30="福島県",H30="茨城県",H30="栃木県",H30="群馬県",H30="埼玉県",H30="千葉県",H30="東京都",H30="神奈川県",H30="新潟県",H30="富山県",H30="石川県",H30="福井県",H30="山梨県",H30="長野県",H30="岐阜県",H30="静岡県",H30="愛知県",H30="三重県",H30="滋賀県",H30="京都府",H30="大阪府",H30="兵庫県",H30="奈良県",H30="和歌山県",H30="鳥取県",H30="島根県",H30="岡山県",H30="広島県",H30="山口県",H30="徳島県",H30="香川県",H30="愛媛県",H30="高知県",H30="福岡県",H30="佐賀県",H30="長崎県",H30="熊本県",H30="大分県",H30="宮崎県",H30="鹿児島県",H30="沖縄県"),IF(AA30=1,MIN(Q30,_xlfn.XLOOKUP($B$6,'(参考)宿泊料等'!$B$3:$B$25,_xlfn.XLOOKUP(H30,'(参考)宿泊料等'!$H$2:$BB$2,'(参考)宿泊料等'!$H$3:$BB$25,""),"")),""),""),"")</f>
        <v/>
      </c>
      <c r="AC30" s="41" t="str">
        <f t="shared" si="3"/>
        <v/>
      </c>
      <c r="AD30" s="42" t="str">
        <f>IF(AC30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1" spans="1:30" ht="27" customHeight="1">
      <c r="A31" s="96"/>
      <c r="B31" s="100"/>
      <c r="C31" s="45" t="s">
        <v>67</v>
      </c>
      <c r="D31" s="101"/>
      <c r="E31" s="102"/>
      <c r="F31" s="102"/>
      <c r="G31" s="102"/>
      <c r="H31" s="89"/>
      <c r="I31" s="72"/>
      <c r="J31" s="73"/>
      <c r="K31" s="73"/>
      <c r="L31" s="74"/>
      <c r="M31" s="73"/>
      <c r="N31" s="74"/>
      <c r="O31" s="73"/>
      <c r="P31" s="41" t="str">
        <f t="shared" si="1"/>
        <v/>
      </c>
      <c r="Q31" s="73"/>
      <c r="R31" s="41" t="str">
        <f t="shared" si="2"/>
        <v/>
      </c>
      <c r="S31" s="42" t="str">
        <f>IF(H31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31" s="46">
        <f t="shared" si="4"/>
        <v>0</v>
      </c>
      <c r="U31" s="47">
        <f t="shared" si="4"/>
        <v>0</v>
      </c>
      <c r="V31" s="47">
        <f t="shared" si="4"/>
        <v>0</v>
      </c>
      <c r="W31" s="44">
        <f t="shared" si="4"/>
        <v>0</v>
      </c>
      <c r="X31" s="41">
        <f t="shared" si="4"/>
        <v>0</v>
      </c>
      <c r="Y31" s="48">
        <f>N31</f>
        <v>0</v>
      </c>
      <c r="Z31" s="47">
        <f t="shared" si="4"/>
        <v>0</v>
      </c>
      <c r="AA31" s="47" t="str">
        <f>P31</f>
        <v/>
      </c>
      <c r="AB31" s="41" t="str">
        <f>IFERROR(IF(OR(H31="北海道",H31="青森県",H31="岩手県",H31="宮城県",H31="秋田県",H31="山形県",H31="福島県",H31="茨城県",H31="栃木県",H31="群馬県",H31="埼玉県",H31="千葉県",H31="東京都",H31="神奈川県",H31="新潟県",H31="富山県",H31="石川県",H31="福井県",H31="山梨県",H31="長野県",H31="岐阜県",H31="静岡県",H31="愛知県",H31="三重県",H31="滋賀県",H31="京都府",H31="大阪府",H31="兵庫県",H31="奈良県",H31="和歌山県",H31="鳥取県",H31="島根県",H31="岡山県",H31="広島県",H31="山口県",H31="徳島県",H31="香川県",H31="愛媛県",H31="高知県",H31="福岡県",H31="佐賀県",H31="長崎県",H31="熊本県",H31="大分県",H31="宮崎県",H31="鹿児島県",H31="沖縄県"),IF(AA31=1,MIN(Q31,_xlfn.XLOOKUP($B$6,'(参考)宿泊料等'!$B$3:$B$25,_xlfn.XLOOKUP(H31,'(参考)宿泊料等'!$H$2:$BB$2,'(参考)宿泊料等'!$H$3:$BB$25,""),"")),""),""),"")</f>
        <v/>
      </c>
      <c r="AC31" s="41" t="str">
        <f t="shared" si="3"/>
        <v/>
      </c>
      <c r="AD31" s="42" t="str">
        <f>IF(AC31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2" spans="1:30" ht="27" customHeight="1">
      <c r="A32" s="96"/>
      <c r="B32" s="100"/>
      <c r="C32" s="45" t="s">
        <v>67</v>
      </c>
      <c r="D32" s="101"/>
      <c r="E32" s="102"/>
      <c r="F32" s="102"/>
      <c r="G32" s="102"/>
      <c r="H32" s="89"/>
      <c r="I32" s="72"/>
      <c r="J32" s="73"/>
      <c r="K32" s="73"/>
      <c r="L32" s="74"/>
      <c r="M32" s="73"/>
      <c r="N32" s="74"/>
      <c r="O32" s="73"/>
      <c r="P32" s="41" t="str">
        <f t="shared" si="1"/>
        <v/>
      </c>
      <c r="Q32" s="73"/>
      <c r="R32" s="41" t="str">
        <f t="shared" si="2"/>
        <v/>
      </c>
      <c r="S32" s="42" t="str">
        <f>IF(H32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32" s="46">
        <f t="shared" si="4"/>
        <v>0</v>
      </c>
      <c r="U32" s="47">
        <f t="shared" si="4"/>
        <v>0</v>
      </c>
      <c r="V32" s="47">
        <f t="shared" si="4"/>
        <v>0</v>
      </c>
      <c r="W32" s="44">
        <f t="shared" si="4"/>
        <v>0</v>
      </c>
      <c r="X32" s="41">
        <f t="shared" si="4"/>
        <v>0</v>
      </c>
      <c r="Y32" s="48">
        <f>N32</f>
        <v>0</v>
      </c>
      <c r="Z32" s="47">
        <f t="shared" si="4"/>
        <v>0</v>
      </c>
      <c r="AA32" s="47" t="str">
        <f>P32</f>
        <v/>
      </c>
      <c r="AB32" s="41" t="str">
        <f>IFERROR(IF(OR(H32="北海道",H32="青森県",H32="岩手県",H32="宮城県",H32="秋田県",H32="山形県",H32="福島県",H32="茨城県",H32="栃木県",H32="群馬県",H32="埼玉県",H32="千葉県",H32="東京都",H32="神奈川県",H32="新潟県",H32="富山県",H32="石川県",H32="福井県",H32="山梨県",H32="長野県",H32="岐阜県",H32="静岡県",H32="愛知県",H32="三重県",H32="滋賀県",H32="京都府",H32="大阪府",H32="兵庫県",H32="奈良県",H32="和歌山県",H32="鳥取県",H32="島根県",H32="岡山県",H32="広島県",H32="山口県",H32="徳島県",H32="香川県",H32="愛媛県",H32="高知県",H32="福岡県",H32="佐賀県",H32="長崎県",H32="熊本県",H32="大分県",H32="宮崎県",H32="鹿児島県",H32="沖縄県"),IF(AA32=1,MIN(Q32,_xlfn.XLOOKUP($B$6,'(参考)宿泊料等'!$B$3:$B$25,_xlfn.XLOOKUP(H32,'(参考)宿泊料等'!$H$2:$BB$2,'(参考)宿泊料等'!$H$3:$BB$25,""),"")),""),""),"")</f>
        <v/>
      </c>
      <c r="AC32" s="41" t="str">
        <f t="shared" si="3"/>
        <v/>
      </c>
      <c r="AD32" s="42" t="str">
        <f>IF(AC32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3" spans="1:30" ht="27" customHeight="1" thickBot="1">
      <c r="A33" s="96"/>
      <c r="B33" s="100"/>
      <c r="C33" s="45" t="s">
        <v>67</v>
      </c>
      <c r="D33" s="101"/>
      <c r="E33" s="102"/>
      <c r="F33" s="102"/>
      <c r="G33" s="102"/>
      <c r="H33" s="89"/>
      <c r="I33" s="72"/>
      <c r="J33" s="73"/>
      <c r="K33" s="73"/>
      <c r="L33" s="74"/>
      <c r="M33" s="73"/>
      <c r="N33" s="74"/>
      <c r="O33" s="73"/>
      <c r="P33" s="41" t="str">
        <f t="shared" si="1"/>
        <v/>
      </c>
      <c r="Q33" s="73"/>
      <c r="R33" s="41" t="str">
        <f t="shared" si="2"/>
        <v/>
      </c>
      <c r="S33" s="42" t="str">
        <f>IF(H33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33" s="46">
        <f t="shared" si="4"/>
        <v>0</v>
      </c>
      <c r="U33" s="47">
        <f t="shared" si="4"/>
        <v>0</v>
      </c>
      <c r="V33" s="47">
        <f t="shared" si="4"/>
        <v>0</v>
      </c>
      <c r="W33" s="44">
        <f t="shared" si="4"/>
        <v>0</v>
      </c>
      <c r="X33" s="41">
        <f t="shared" si="4"/>
        <v>0</v>
      </c>
      <c r="Y33" s="48">
        <f>N33</f>
        <v>0</v>
      </c>
      <c r="Z33" s="47">
        <f>O33</f>
        <v>0</v>
      </c>
      <c r="AA33" s="47" t="str">
        <f>P33</f>
        <v/>
      </c>
      <c r="AB33" s="41" t="str">
        <f>IFERROR(IF(OR(H33="北海道",H33="青森県",H33="岩手県",H33="宮城県",H33="秋田県",H33="山形県",H33="福島県",H33="茨城県",H33="栃木県",H33="群馬県",H33="埼玉県",H33="千葉県",H33="東京都",H33="神奈川県",H33="新潟県",H33="富山県",H33="石川県",H33="福井県",H33="山梨県",H33="長野県",H33="岐阜県",H33="静岡県",H33="愛知県",H33="三重県",H33="滋賀県",H33="京都府",H33="大阪府",H33="兵庫県",H33="奈良県",H33="和歌山県",H33="鳥取県",H33="島根県",H33="岡山県",H33="広島県",H33="山口県",H33="徳島県",H33="香川県",H33="愛媛県",H33="高知県",H33="福岡県",H33="佐賀県",H33="長崎県",H33="熊本県",H33="大分県",H33="宮崎県",H33="鹿児島県",H33="沖縄県"),IF(AA33=1,MIN(Q33,_xlfn.XLOOKUP($B$6,'(参考)宿泊料等'!$B$3:$B$25,_xlfn.XLOOKUP(H33,'(参考)宿泊料等'!$H$2:$BB$2,'(参考)宿泊料等'!$H$3:$BB$25,""),"")),""),""),"")</f>
        <v/>
      </c>
      <c r="AC33" s="41" t="str">
        <f>R33</f>
        <v/>
      </c>
      <c r="AD33" s="42" t="str">
        <f>IF(AC33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4" spans="1:30" ht="37.5" customHeight="1" thickBot="1">
      <c r="A34" s="167" t="s">
        <v>90</v>
      </c>
      <c r="B34" s="168"/>
      <c r="C34" s="168"/>
      <c r="D34" s="168"/>
      <c r="E34" s="168"/>
      <c r="F34" s="168"/>
      <c r="G34" s="168"/>
      <c r="H34" s="168"/>
      <c r="I34" s="49">
        <f t="shared" ref="I34:S34" si="5">SUM(I9:I33)</f>
        <v>0</v>
      </c>
      <c r="J34" s="50">
        <f t="shared" si="5"/>
        <v>0</v>
      </c>
      <c r="K34" s="51">
        <f t="shared" si="5"/>
        <v>0</v>
      </c>
      <c r="L34" s="52">
        <f t="shared" si="5"/>
        <v>0</v>
      </c>
      <c r="M34" s="50">
        <f t="shared" si="5"/>
        <v>0</v>
      </c>
      <c r="N34" s="52">
        <f t="shared" si="5"/>
        <v>0</v>
      </c>
      <c r="O34" s="50">
        <f t="shared" si="5"/>
        <v>0</v>
      </c>
      <c r="P34" s="50"/>
      <c r="Q34" s="50">
        <f t="shared" si="5"/>
        <v>0</v>
      </c>
      <c r="R34" s="50"/>
      <c r="S34" s="50">
        <f t="shared" si="5"/>
        <v>0</v>
      </c>
      <c r="T34" s="53">
        <f t="shared" ref="T34:AD34" si="6">SUM(T9:T33)</f>
        <v>0</v>
      </c>
      <c r="U34" s="54">
        <f t="shared" si="6"/>
        <v>0</v>
      </c>
      <c r="V34" s="54">
        <f t="shared" si="6"/>
        <v>0</v>
      </c>
      <c r="W34" s="55">
        <f t="shared" si="6"/>
        <v>0</v>
      </c>
      <c r="X34" s="54">
        <f t="shared" si="6"/>
        <v>0</v>
      </c>
      <c r="Y34" s="55">
        <f t="shared" si="6"/>
        <v>0</v>
      </c>
      <c r="Z34" s="54">
        <f t="shared" si="6"/>
        <v>0</v>
      </c>
      <c r="AA34" s="54"/>
      <c r="AB34" s="54">
        <f t="shared" si="6"/>
        <v>0</v>
      </c>
      <c r="AC34" s="54"/>
      <c r="AD34" s="56">
        <f t="shared" si="6"/>
        <v>0</v>
      </c>
    </row>
    <row r="35" spans="1:30" ht="37.5" customHeight="1" thickBot="1">
      <c r="C35" s="7"/>
      <c r="H35" s="7"/>
      <c r="O35" s="57"/>
      <c r="P35" s="57"/>
      <c r="Q35" s="57"/>
      <c r="R35" s="57"/>
      <c r="S35" s="57"/>
      <c r="T35" s="57"/>
      <c r="U35" s="57"/>
      <c r="V35" s="57"/>
      <c r="W35" s="57"/>
      <c r="X35" s="57"/>
      <c r="Y35" s="57"/>
      <c r="Z35" s="57"/>
      <c r="AA35" s="57"/>
      <c r="AB35" s="57"/>
      <c r="AC35" s="57"/>
      <c r="AD35" s="57"/>
    </row>
    <row r="36" spans="1:30" ht="37.5" customHeight="1" thickBot="1">
      <c r="H36" s="58"/>
      <c r="I36" s="169" t="s">
        <v>44</v>
      </c>
      <c r="J36" s="163"/>
      <c r="K36" s="163"/>
      <c r="L36" s="163"/>
      <c r="M36" s="163"/>
      <c r="N36" s="163"/>
      <c r="O36" s="164">
        <f>SUM(J34,K34,M34,O34,Q34,S34,K5)</f>
        <v>0</v>
      </c>
      <c r="P36" s="165"/>
      <c r="Q36" s="165"/>
      <c r="R36" s="165"/>
      <c r="S36" s="166"/>
      <c r="T36" s="162" t="s">
        <v>91</v>
      </c>
      <c r="U36" s="163"/>
      <c r="V36" s="163"/>
      <c r="W36" s="163"/>
      <c r="X36" s="163"/>
      <c r="Y36" s="163"/>
      <c r="Z36" s="164">
        <f>SUM(U34,V34,X34,Z34,AB34,AD34,V5)</f>
        <v>0</v>
      </c>
      <c r="AA36" s="165"/>
      <c r="AB36" s="165"/>
      <c r="AC36" s="165"/>
      <c r="AD36" s="166"/>
    </row>
    <row r="37" spans="1:30" ht="37.5" customHeight="1" thickBot="1">
      <c r="A37" s="170" t="s">
        <v>92</v>
      </c>
      <c r="B37" s="170"/>
      <c r="C37" s="170"/>
      <c r="D37" s="170"/>
      <c r="E37" s="170"/>
      <c r="F37" s="170"/>
      <c r="G37" s="170"/>
      <c r="H37" s="170"/>
      <c r="I37" s="171"/>
      <c r="J37" s="171"/>
      <c r="K37" s="171"/>
      <c r="L37" s="171"/>
      <c r="M37" s="171"/>
      <c r="N37" s="171"/>
      <c r="O37" s="59"/>
      <c r="P37" s="59"/>
      <c r="Q37" s="59"/>
      <c r="R37" s="59"/>
      <c r="S37" s="59"/>
      <c r="T37" s="162" t="s">
        <v>93</v>
      </c>
      <c r="U37" s="163"/>
      <c r="V37" s="163"/>
      <c r="W37" s="163"/>
      <c r="X37" s="163"/>
      <c r="Y37" s="163"/>
      <c r="Z37" s="164">
        <f>O36-Z36</f>
        <v>0</v>
      </c>
      <c r="AA37" s="165"/>
      <c r="AB37" s="165"/>
      <c r="AC37" s="165"/>
      <c r="AD37" s="166"/>
    </row>
  </sheetData>
  <sheetProtection sheet="1" objects="1" scenarios="1"/>
  <protectedRanges>
    <protectedRange sqref="A9:B33 K5 P5 S5 Q9:Q33 D9:O33" name="範囲1"/>
  </protectedRanges>
  <mergeCells count="33">
    <mergeCell ref="I36:N36"/>
    <mergeCell ref="O36:S36"/>
    <mergeCell ref="T36:Y36"/>
    <mergeCell ref="Z36:AD36"/>
    <mergeCell ref="A37:N37"/>
    <mergeCell ref="T37:Y37"/>
    <mergeCell ref="Z37:AD37"/>
    <mergeCell ref="T6:V6"/>
    <mergeCell ref="W6:X6"/>
    <mergeCell ref="Y6:Z6"/>
    <mergeCell ref="AA6:AB6"/>
    <mergeCell ref="AC6:AD6"/>
    <mergeCell ref="A34:H34"/>
    <mergeCell ref="T5:U5"/>
    <mergeCell ref="V5:X5"/>
    <mergeCell ref="Y5:Z5"/>
    <mergeCell ref="AB5:AC5"/>
    <mergeCell ref="B6:E6"/>
    <mergeCell ref="I6:K6"/>
    <mergeCell ref="L6:M6"/>
    <mergeCell ref="N6:O6"/>
    <mergeCell ref="P6:Q6"/>
    <mergeCell ref="R6:S6"/>
    <mergeCell ref="B5:E5"/>
    <mergeCell ref="I5:J5"/>
    <mergeCell ref="K5:M5"/>
    <mergeCell ref="N5:O5"/>
    <mergeCell ref="Q5:R5"/>
    <mergeCell ref="W1:AD1"/>
    <mergeCell ref="E2:F2"/>
    <mergeCell ref="A3:AD3"/>
    <mergeCell ref="I4:S4"/>
    <mergeCell ref="T4:AD4"/>
  </mergeCells>
  <phoneticPr fontId="5"/>
  <conditionalFormatting sqref="K5:M5 P5 S5 A9:O33 Q9:Q33">
    <cfRule type="containsBlanks" dxfId="2" priority="2">
      <formula>LEN(TRIM(A5))=0</formula>
    </cfRule>
  </conditionalFormatting>
  <dataValidations count="1">
    <dataValidation type="list" allowBlank="1" showInputMessage="1" showErrorMessage="1" sqref="S5 P5" xr:uid="{A4BF003E-E583-4F8E-B3D9-13B768D945BE}">
      <formula1>"あり,なし"</formula1>
    </dataValidation>
  </dataValidations>
  <printOptions horizontalCentered="1"/>
  <pageMargins left="0.59055118110236215" right="0.59055118110236215" top="0.59055118110236215" bottom="0.59055118110236215" header="0.39370078740157483" footer="0.27559055118110237"/>
  <pageSetup paperSize="9" scale="57"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46E873F-A9F8-4099-A4DA-5A5427C53BC6}">
          <x14:formula1>
            <xm:f>'(参考)宿泊料等'!$H$2:$BB$2</xm:f>
          </x14:formula1>
          <xm:sqref>H9:H33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AF04D-EF0E-4EDE-885B-3F55BBD7B81E}">
  <sheetPr>
    <tabColor rgb="FFFFFF00"/>
    <pageSetUpPr fitToPage="1"/>
  </sheetPr>
  <dimension ref="A1:AD37"/>
  <sheetViews>
    <sheetView showZeros="0" view="pageBreakPreview" zoomScale="90" zoomScaleNormal="70" zoomScaleSheetLayoutView="90" workbookViewId="0">
      <selection activeCell="L9" sqref="L9"/>
    </sheetView>
  </sheetViews>
  <sheetFormatPr defaultColWidth="2.625" defaultRowHeight="37.5" customHeight="1"/>
  <cols>
    <col min="1" max="1" width="8.75" style="7" customWidth="1"/>
    <col min="2" max="2" width="7.625" style="7" customWidth="1"/>
    <col min="3" max="3" width="4.25" style="11" bestFit="1" customWidth="1"/>
    <col min="4" max="4" width="7.625" style="7" customWidth="1"/>
    <col min="5" max="7" width="12.375" style="7" customWidth="1"/>
    <col min="8" max="8" width="7.375" style="11" customWidth="1"/>
    <col min="9" max="30" width="7.375" style="7" customWidth="1"/>
    <col min="31" max="16384" width="2.625" style="7"/>
  </cols>
  <sheetData>
    <row r="1" spans="1:30" ht="15.75">
      <c r="A1" s="66" t="s">
        <v>0</v>
      </c>
      <c r="B1" s="66"/>
      <c r="C1" s="66"/>
      <c r="D1" s="66"/>
      <c r="E1" s="66"/>
      <c r="F1" s="66"/>
      <c r="G1" s="66"/>
      <c r="H1" s="66"/>
      <c r="I1" s="66"/>
      <c r="J1" s="66"/>
      <c r="K1" s="66"/>
      <c r="L1" s="66"/>
      <c r="M1" s="66"/>
      <c r="N1" s="66"/>
      <c r="O1" s="66"/>
      <c r="P1" s="66"/>
      <c r="Q1" s="66"/>
      <c r="R1" s="66"/>
      <c r="S1" s="66"/>
      <c r="T1" s="66"/>
      <c r="U1" s="66"/>
      <c r="V1" s="66"/>
      <c r="W1" s="175">
        <f>'報告書(公共)'!U6</f>
        <v>0</v>
      </c>
      <c r="X1" s="175"/>
      <c r="Y1" s="175"/>
      <c r="Z1" s="175"/>
      <c r="AA1" s="175"/>
      <c r="AB1" s="175"/>
      <c r="AC1" s="175"/>
      <c r="AD1" s="175"/>
    </row>
    <row r="2" spans="1:30" s="9" customFormat="1" ht="15" customHeight="1">
      <c r="A2" s="88" t="s">
        <v>49</v>
      </c>
      <c r="B2" s="88"/>
      <c r="C2" s="88"/>
      <c r="D2" s="88"/>
      <c r="E2" s="178">
        <f>'報告書(公共)'!M2</f>
        <v>0</v>
      </c>
      <c r="F2" s="178"/>
      <c r="G2" s="88"/>
      <c r="H2" s="88"/>
      <c r="I2" s="88"/>
      <c r="J2" s="88"/>
      <c r="K2" s="88"/>
      <c r="L2" s="88"/>
      <c r="M2" s="88"/>
      <c r="N2" s="88"/>
      <c r="O2" s="88"/>
      <c r="P2" s="88"/>
      <c r="Q2" s="88"/>
      <c r="R2" s="88"/>
      <c r="S2" s="88"/>
      <c r="T2" s="88"/>
      <c r="U2" s="88"/>
      <c r="V2" s="88"/>
      <c r="W2" s="88"/>
      <c r="X2" s="88"/>
      <c r="Y2" s="88"/>
      <c r="Z2" s="88"/>
      <c r="AA2" s="88"/>
      <c r="AB2" s="88"/>
      <c r="AC2" s="88"/>
      <c r="AD2" s="88"/>
    </row>
    <row r="3" spans="1:30" ht="16.5" customHeight="1" thickBot="1">
      <c r="A3" s="149" t="s">
        <v>99</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row>
    <row r="4" spans="1:30" ht="15.75" customHeight="1">
      <c r="E4" s="66"/>
      <c r="F4" s="66"/>
      <c r="G4" s="66"/>
      <c r="H4" s="90"/>
      <c r="I4" s="151" t="s">
        <v>51</v>
      </c>
      <c r="J4" s="152"/>
      <c r="K4" s="152"/>
      <c r="L4" s="152"/>
      <c r="M4" s="152"/>
      <c r="N4" s="152"/>
      <c r="O4" s="152"/>
      <c r="P4" s="152"/>
      <c r="Q4" s="152"/>
      <c r="R4" s="152"/>
      <c r="S4" s="153"/>
      <c r="T4" s="151" t="s">
        <v>52</v>
      </c>
      <c r="U4" s="152"/>
      <c r="V4" s="152"/>
      <c r="W4" s="152"/>
      <c r="X4" s="152"/>
      <c r="Y4" s="152"/>
      <c r="Z4" s="152"/>
      <c r="AA4" s="152"/>
      <c r="AB4" s="152"/>
      <c r="AC4" s="152"/>
      <c r="AD4" s="153"/>
    </row>
    <row r="5" spans="1:30" ht="27.75" customHeight="1">
      <c r="A5" s="11" t="s">
        <v>53</v>
      </c>
      <c r="B5" s="154">
        <f>'報告書(公共)'!W17</f>
        <v>0</v>
      </c>
      <c r="C5" s="154"/>
      <c r="D5" s="154"/>
      <c r="E5" s="154"/>
      <c r="F5" s="84"/>
      <c r="G5" s="84"/>
      <c r="H5" s="91"/>
      <c r="I5" s="160" t="s">
        <v>54</v>
      </c>
      <c r="J5" s="161"/>
      <c r="K5" s="172"/>
      <c r="L5" s="173"/>
      <c r="M5" s="174"/>
      <c r="N5" s="141" t="s">
        <v>55</v>
      </c>
      <c r="O5" s="142"/>
      <c r="P5" s="92"/>
      <c r="Q5" s="155" t="s">
        <v>57</v>
      </c>
      <c r="R5" s="156"/>
      <c r="S5" s="93"/>
      <c r="T5" s="160" t="s">
        <v>54</v>
      </c>
      <c r="U5" s="161"/>
      <c r="V5" s="138">
        <f>K5</f>
        <v>0</v>
      </c>
      <c r="W5" s="139"/>
      <c r="X5" s="140"/>
      <c r="Y5" s="141" t="s">
        <v>55</v>
      </c>
      <c r="Z5" s="142"/>
      <c r="AA5" s="94">
        <f>P5</f>
        <v>0</v>
      </c>
      <c r="AB5" s="155" t="s">
        <v>57</v>
      </c>
      <c r="AC5" s="156"/>
      <c r="AD5" s="95">
        <f>S5</f>
        <v>0</v>
      </c>
    </row>
    <row r="6" spans="1:30" ht="27.75" customHeight="1" thickBot="1">
      <c r="A6" s="11" t="s">
        <v>59</v>
      </c>
      <c r="B6" s="179">
        <f>'報告書(公共)'!N17</f>
        <v>0</v>
      </c>
      <c r="C6" s="179"/>
      <c r="D6" s="179"/>
      <c r="E6" s="179"/>
      <c r="I6" s="157" t="s">
        <v>60</v>
      </c>
      <c r="J6" s="158"/>
      <c r="K6" s="158"/>
      <c r="L6" s="136" t="s">
        <v>61</v>
      </c>
      <c r="M6" s="137"/>
      <c r="N6" s="159" t="s">
        <v>62</v>
      </c>
      <c r="O6" s="158"/>
      <c r="P6" s="143" t="s">
        <v>63</v>
      </c>
      <c r="Q6" s="143"/>
      <c r="R6" s="147" t="s">
        <v>64</v>
      </c>
      <c r="S6" s="148"/>
      <c r="T6" s="157" t="str">
        <f>I6</f>
        <v>鉄道賃</v>
      </c>
      <c r="U6" s="158"/>
      <c r="V6" s="158"/>
      <c r="W6" s="136" t="str">
        <f>L6</f>
        <v>航空賃</v>
      </c>
      <c r="X6" s="137"/>
      <c r="Y6" s="159" t="s">
        <v>62</v>
      </c>
      <c r="Z6" s="158"/>
      <c r="AA6" s="144" t="str">
        <f>P6</f>
        <v>宿泊費</v>
      </c>
      <c r="AB6" s="146"/>
      <c r="AC6" s="144" t="str">
        <f>R6</f>
        <v>宿泊手当</v>
      </c>
      <c r="AD6" s="145"/>
    </row>
    <row r="7" spans="1:30" ht="27.75" customHeight="1">
      <c r="A7" s="12" t="s">
        <v>65</v>
      </c>
      <c r="B7" s="13" t="s">
        <v>66</v>
      </c>
      <c r="C7" s="14" t="s">
        <v>67</v>
      </c>
      <c r="D7" s="15" t="s">
        <v>68</v>
      </c>
      <c r="E7" s="16" t="s">
        <v>69</v>
      </c>
      <c r="F7" s="17" t="s">
        <v>70</v>
      </c>
      <c r="G7" s="16" t="s">
        <v>71</v>
      </c>
      <c r="H7" s="18" t="s">
        <v>72</v>
      </c>
      <c r="I7" s="19" t="s">
        <v>73</v>
      </c>
      <c r="J7" s="20" t="s">
        <v>74</v>
      </c>
      <c r="K7" s="21" t="s">
        <v>75</v>
      </c>
      <c r="L7" s="22" t="s">
        <v>73</v>
      </c>
      <c r="M7" s="20" t="s">
        <v>74</v>
      </c>
      <c r="N7" s="20" t="s">
        <v>73</v>
      </c>
      <c r="O7" s="23" t="s">
        <v>74</v>
      </c>
      <c r="P7" s="23" t="s">
        <v>76</v>
      </c>
      <c r="Q7" s="23" t="s">
        <v>77</v>
      </c>
      <c r="R7" s="23" t="s">
        <v>76</v>
      </c>
      <c r="S7" s="24" t="s">
        <v>78</v>
      </c>
      <c r="T7" s="19" t="str">
        <f>I7</f>
        <v>路程</v>
      </c>
      <c r="U7" s="20" t="str">
        <f>J7</f>
        <v>運賃</v>
      </c>
      <c r="V7" s="21" t="str">
        <f>K7</f>
        <v>急行
料金</v>
      </c>
      <c r="W7" s="22" t="str">
        <f>L7</f>
        <v>路程</v>
      </c>
      <c r="X7" s="20" t="str">
        <f>M7</f>
        <v>運賃</v>
      </c>
      <c r="Y7" s="20" t="str">
        <f>N7</f>
        <v>路程</v>
      </c>
      <c r="Z7" s="20" t="str">
        <f>O7</f>
        <v>運賃</v>
      </c>
      <c r="AA7" s="20" t="str">
        <f>P7</f>
        <v>夜数</v>
      </c>
      <c r="AB7" s="20" t="s">
        <v>79</v>
      </c>
      <c r="AC7" s="20" t="str">
        <f>R7</f>
        <v>夜数</v>
      </c>
      <c r="AD7" s="25" t="str">
        <f>S7</f>
        <v>定額</v>
      </c>
    </row>
    <row r="8" spans="1:30" ht="15.75">
      <c r="A8" s="26"/>
      <c r="B8" s="27"/>
      <c r="C8" s="28"/>
      <c r="D8" s="29"/>
      <c r="E8" s="30"/>
      <c r="F8" s="31"/>
      <c r="G8" s="30"/>
      <c r="H8" s="32"/>
      <c r="I8" s="33" t="s">
        <v>80</v>
      </c>
      <c r="J8" s="34" t="s">
        <v>81</v>
      </c>
      <c r="K8" s="35" t="s">
        <v>81</v>
      </c>
      <c r="L8" s="36" t="s">
        <v>80</v>
      </c>
      <c r="M8" s="34" t="s">
        <v>81</v>
      </c>
      <c r="N8" s="34" t="s">
        <v>80</v>
      </c>
      <c r="O8" s="37" t="s">
        <v>81</v>
      </c>
      <c r="P8" s="38" t="s">
        <v>82</v>
      </c>
      <c r="Q8" s="38" t="s">
        <v>81</v>
      </c>
      <c r="R8" s="38" t="s">
        <v>82</v>
      </c>
      <c r="S8" s="39" t="s">
        <v>81</v>
      </c>
      <c r="T8" s="33" t="s">
        <v>80</v>
      </c>
      <c r="U8" s="34" t="s">
        <v>81</v>
      </c>
      <c r="V8" s="35" t="s">
        <v>81</v>
      </c>
      <c r="W8" s="36" t="s">
        <v>80</v>
      </c>
      <c r="X8" s="34" t="s">
        <v>81</v>
      </c>
      <c r="Y8" s="34" t="s">
        <v>80</v>
      </c>
      <c r="Z8" s="37" t="s">
        <v>81</v>
      </c>
      <c r="AA8" s="38" t="s">
        <v>82</v>
      </c>
      <c r="AB8" s="38" t="s">
        <v>81</v>
      </c>
      <c r="AC8" s="38" t="s">
        <v>82</v>
      </c>
      <c r="AD8" s="39" t="s">
        <v>81</v>
      </c>
    </row>
    <row r="9" spans="1:30" ht="27" customHeight="1">
      <c r="A9" s="96"/>
      <c r="B9" s="97"/>
      <c r="C9" s="40" t="s">
        <v>67</v>
      </c>
      <c r="D9" s="98"/>
      <c r="E9" s="99"/>
      <c r="F9" s="99"/>
      <c r="G9" s="99"/>
      <c r="H9" s="89"/>
      <c r="I9" s="68"/>
      <c r="J9" s="69"/>
      <c r="K9" s="69"/>
      <c r="L9" s="70"/>
      <c r="M9" s="69"/>
      <c r="N9" s="70"/>
      <c r="O9" s="71"/>
      <c r="P9" s="41" t="str">
        <f>IF(H9="","",IF($K$5="",1,""))</f>
        <v/>
      </c>
      <c r="Q9" s="69"/>
      <c r="R9" s="41" t="str">
        <f>IF(H9="","",1)</f>
        <v/>
      </c>
      <c r="S9" s="42" t="str">
        <f>IF(H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9" s="43">
        <f t="shared" ref="T9:AA24" si="0">I9</f>
        <v>0</v>
      </c>
      <c r="U9" s="41">
        <f t="shared" si="0"/>
        <v>0</v>
      </c>
      <c r="V9" s="41">
        <f t="shared" si="0"/>
        <v>0</v>
      </c>
      <c r="W9" s="44">
        <f>L9</f>
        <v>0</v>
      </c>
      <c r="X9" s="41">
        <f t="shared" si="0"/>
        <v>0</v>
      </c>
      <c r="Y9" s="44">
        <f t="shared" si="0"/>
        <v>0</v>
      </c>
      <c r="Z9" s="41">
        <f t="shared" si="0"/>
        <v>0</v>
      </c>
      <c r="AA9" s="41" t="str">
        <f t="shared" si="0"/>
        <v/>
      </c>
      <c r="AB9" s="41" t="str">
        <f>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料等'!$B$3:$B$25,_xlfn.XLOOKUP(H9,'(参考)宿泊料等'!$H$2:$BB$2,'(参考)宿泊料等'!$H$3:$BB$25,""),"")),""),""),"")</f>
        <v/>
      </c>
      <c r="AC9" s="41" t="str">
        <f>R9</f>
        <v/>
      </c>
      <c r="AD9" s="42" t="str">
        <f>IF(AC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0" spans="1:30" ht="27" customHeight="1">
      <c r="A10" s="96"/>
      <c r="B10" s="100"/>
      <c r="C10" s="45" t="s">
        <v>67</v>
      </c>
      <c r="D10" s="101"/>
      <c r="E10" s="102"/>
      <c r="F10" s="102"/>
      <c r="G10" s="102"/>
      <c r="H10" s="89"/>
      <c r="I10" s="72"/>
      <c r="J10" s="73"/>
      <c r="K10" s="73"/>
      <c r="L10" s="74"/>
      <c r="M10" s="73"/>
      <c r="N10" s="74"/>
      <c r="O10" s="73"/>
      <c r="P10" s="41" t="str">
        <f t="shared" ref="P10:P33" si="1">IF(H10="","",IF($K$5="",1,""))</f>
        <v/>
      </c>
      <c r="Q10" s="73"/>
      <c r="R10" s="41" t="str">
        <f t="shared" ref="R10:R33" si="2">IF(H10="","",1)</f>
        <v/>
      </c>
      <c r="S10" s="42" t="str">
        <f>IF(H10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0" s="46">
        <f t="shared" si="0"/>
        <v>0</v>
      </c>
      <c r="U10" s="47">
        <f t="shared" si="0"/>
        <v>0</v>
      </c>
      <c r="V10" s="47">
        <f t="shared" si="0"/>
        <v>0</v>
      </c>
      <c r="W10" s="44">
        <f t="shared" si="0"/>
        <v>0</v>
      </c>
      <c r="X10" s="41">
        <f t="shared" si="0"/>
        <v>0</v>
      </c>
      <c r="Y10" s="48">
        <f t="shared" si="0"/>
        <v>0</v>
      </c>
      <c r="Z10" s="47">
        <f t="shared" si="0"/>
        <v>0</v>
      </c>
      <c r="AA10" s="47" t="str">
        <f t="shared" si="0"/>
        <v/>
      </c>
      <c r="AB10" s="41" t="str">
        <f>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料等'!$B$3:$B$25,_xlfn.XLOOKUP(H10,'(参考)宿泊料等'!$H$2:$BB$2,'(参考)宿泊料等'!$H$3:$BB$25,""),"")),""),""),"")</f>
        <v/>
      </c>
      <c r="AC10" s="41" t="str">
        <f t="shared" ref="AC10:AC32" si="3">R10</f>
        <v/>
      </c>
      <c r="AD10" s="42" t="str">
        <f>IF(AC10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1" spans="1:30" ht="27" customHeight="1">
      <c r="A11" s="96"/>
      <c r="B11" s="100"/>
      <c r="C11" s="45" t="s">
        <v>67</v>
      </c>
      <c r="D11" s="101"/>
      <c r="E11" s="102"/>
      <c r="F11" s="102"/>
      <c r="G11" s="102"/>
      <c r="H11" s="89"/>
      <c r="I11" s="72"/>
      <c r="J11" s="73"/>
      <c r="K11" s="73"/>
      <c r="L11" s="74"/>
      <c r="M11" s="73"/>
      <c r="N11" s="74"/>
      <c r="O11" s="73"/>
      <c r="P11" s="41" t="str">
        <f t="shared" si="1"/>
        <v/>
      </c>
      <c r="Q11" s="73"/>
      <c r="R11" s="41" t="str">
        <f t="shared" si="2"/>
        <v/>
      </c>
      <c r="S11" s="42" t="str">
        <f>IF(H11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1" s="46">
        <f t="shared" si="0"/>
        <v>0</v>
      </c>
      <c r="U11" s="47">
        <f t="shared" si="0"/>
        <v>0</v>
      </c>
      <c r="V11" s="47">
        <f t="shared" si="0"/>
        <v>0</v>
      </c>
      <c r="W11" s="44">
        <f t="shared" si="0"/>
        <v>0</v>
      </c>
      <c r="X11" s="41">
        <f t="shared" si="0"/>
        <v>0</v>
      </c>
      <c r="Y11" s="48">
        <f t="shared" si="0"/>
        <v>0</v>
      </c>
      <c r="Z11" s="47">
        <f t="shared" si="0"/>
        <v>0</v>
      </c>
      <c r="AA11" s="47" t="str">
        <f t="shared" si="0"/>
        <v/>
      </c>
      <c r="AB11" s="41" t="str">
        <f>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料等'!$B$3:$B$25,_xlfn.XLOOKUP(H11,'(参考)宿泊料等'!$H$2:$BB$2,'(参考)宿泊料等'!$H$3:$BB$25,""),"")),""),""),"")</f>
        <v/>
      </c>
      <c r="AC11" s="41" t="str">
        <f t="shared" si="3"/>
        <v/>
      </c>
      <c r="AD11" s="42" t="str">
        <f>IF(AC11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2" spans="1:30" ht="27" customHeight="1">
      <c r="A12" s="96"/>
      <c r="B12" s="100"/>
      <c r="C12" s="45" t="s">
        <v>67</v>
      </c>
      <c r="D12" s="101"/>
      <c r="E12" s="102"/>
      <c r="F12" s="102"/>
      <c r="G12" s="102"/>
      <c r="H12" s="89"/>
      <c r="I12" s="72"/>
      <c r="J12" s="73"/>
      <c r="K12" s="73"/>
      <c r="L12" s="74"/>
      <c r="M12" s="73"/>
      <c r="N12" s="74"/>
      <c r="O12" s="73"/>
      <c r="P12" s="41" t="str">
        <f t="shared" si="1"/>
        <v/>
      </c>
      <c r="Q12" s="73"/>
      <c r="R12" s="41" t="str">
        <f t="shared" si="2"/>
        <v/>
      </c>
      <c r="S12" s="42" t="str">
        <f>IF(H12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2" s="46">
        <f t="shared" si="0"/>
        <v>0</v>
      </c>
      <c r="U12" s="47">
        <f t="shared" si="0"/>
        <v>0</v>
      </c>
      <c r="V12" s="47">
        <f t="shared" si="0"/>
        <v>0</v>
      </c>
      <c r="W12" s="44">
        <f t="shared" si="0"/>
        <v>0</v>
      </c>
      <c r="X12" s="41">
        <f t="shared" si="0"/>
        <v>0</v>
      </c>
      <c r="Y12" s="48">
        <f t="shared" si="0"/>
        <v>0</v>
      </c>
      <c r="Z12" s="47">
        <f t="shared" si="0"/>
        <v>0</v>
      </c>
      <c r="AA12" s="47" t="str">
        <f t="shared" si="0"/>
        <v/>
      </c>
      <c r="AB12" s="41" t="str">
        <f>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料等'!$B$3:$B$25,_xlfn.XLOOKUP(H12,'(参考)宿泊料等'!$H$2:$BB$2,'(参考)宿泊料等'!$H$3:$BB$25,""),"")),""),""),"")</f>
        <v/>
      </c>
      <c r="AC12" s="41" t="str">
        <f t="shared" si="3"/>
        <v/>
      </c>
      <c r="AD12" s="42" t="str">
        <f>IF(AC12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3" spans="1:30" ht="27" customHeight="1">
      <c r="A13" s="96"/>
      <c r="B13" s="100"/>
      <c r="C13" s="45" t="s">
        <v>67</v>
      </c>
      <c r="D13" s="101"/>
      <c r="E13" s="102"/>
      <c r="F13" s="102"/>
      <c r="G13" s="102"/>
      <c r="H13" s="89"/>
      <c r="I13" s="72"/>
      <c r="J13" s="73"/>
      <c r="K13" s="73"/>
      <c r="L13" s="74"/>
      <c r="M13" s="73"/>
      <c r="N13" s="74"/>
      <c r="O13" s="73"/>
      <c r="P13" s="41" t="str">
        <f t="shared" si="1"/>
        <v/>
      </c>
      <c r="Q13" s="73"/>
      <c r="R13" s="41" t="str">
        <f t="shared" si="2"/>
        <v/>
      </c>
      <c r="S13" s="42" t="str">
        <f>IF(H13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3" s="46">
        <f t="shared" si="0"/>
        <v>0</v>
      </c>
      <c r="U13" s="47">
        <f t="shared" si="0"/>
        <v>0</v>
      </c>
      <c r="V13" s="47">
        <f t="shared" si="0"/>
        <v>0</v>
      </c>
      <c r="W13" s="44">
        <f t="shared" si="0"/>
        <v>0</v>
      </c>
      <c r="X13" s="41">
        <f t="shared" si="0"/>
        <v>0</v>
      </c>
      <c r="Y13" s="48">
        <f t="shared" si="0"/>
        <v>0</v>
      </c>
      <c r="Z13" s="47">
        <f t="shared" si="0"/>
        <v>0</v>
      </c>
      <c r="AA13" s="47" t="str">
        <f t="shared" si="0"/>
        <v/>
      </c>
      <c r="AB13" s="41" t="str">
        <f>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AA13=1,MIN(Q13,_xlfn.XLOOKUP($B$6,'(参考)宿泊料等'!$B$3:$B$25,_xlfn.XLOOKUP(H13,'(参考)宿泊料等'!$H$2:$BB$2,'(参考)宿泊料等'!$H$3:$BB$25,""),"")),""),""),"")</f>
        <v/>
      </c>
      <c r="AC13" s="41" t="str">
        <f t="shared" si="3"/>
        <v/>
      </c>
      <c r="AD13" s="42" t="str">
        <f>IF(AC13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4" spans="1:30" ht="27" customHeight="1">
      <c r="A14" s="96"/>
      <c r="B14" s="100"/>
      <c r="C14" s="45" t="s">
        <v>67</v>
      </c>
      <c r="D14" s="101"/>
      <c r="E14" s="102"/>
      <c r="F14" s="102"/>
      <c r="G14" s="102"/>
      <c r="H14" s="89"/>
      <c r="I14" s="72"/>
      <c r="J14" s="73"/>
      <c r="K14" s="73"/>
      <c r="L14" s="74"/>
      <c r="M14" s="73"/>
      <c r="N14" s="74"/>
      <c r="O14" s="73"/>
      <c r="P14" s="41" t="str">
        <f t="shared" si="1"/>
        <v/>
      </c>
      <c r="Q14" s="73"/>
      <c r="R14" s="41" t="str">
        <f t="shared" si="2"/>
        <v/>
      </c>
      <c r="S14" s="42" t="str">
        <f>IF(H14="","",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4" s="46">
        <f t="shared" si="0"/>
        <v>0</v>
      </c>
      <c r="U14" s="47">
        <f t="shared" si="0"/>
        <v>0</v>
      </c>
      <c r="V14" s="47">
        <f t="shared" si="0"/>
        <v>0</v>
      </c>
      <c r="W14" s="44">
        <f t="shared" si="0"/>
        <v>0</v>
      </c>
      <c r="X14" s="41">
        <f t="shared" si="0"/>
        <v>0</v>
      </c>
      <c r="Y14" s="48">
        <f t="shared" si="0"/>
        <v>0</v>
      </c>
      <c r="Z14" s="47">
        <f t="shared" si="0"/>
        <v>0</v>
      </c>
      <c r="AA14" s="47" t="str">
        <f t="shared" si="0"/>
        <v/>
      </c>
      <c r="AB14" s="41" t="str">
        <f>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AA14=1,MIN(Q14,_xlfn.XLOOKUP($B$6,'(参考)宿泊料等'!$B$3:$B$25,_xlfn.XLOOKUP(H14,'(参考)宿泊料等'!$H$2:$BB$2,'(参考)宿泊料等'!$H$3:$BB$25,""),"")),""),""),"")</f>
        <v/>
      </c>
      <c r="AC14" s="41" t="str">
        <f t="shared" si="3"/>
        <v/>
      </c>
      <c r="AD14" s="42" t="str">
        <f>IF(AC14="","",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5" spans="1:30" ht="27" customHeight="1">
      <c r="A15" s="96"/>
      <c r="B15" s="100"/>
      <c r="C15" s="45" t="s">
        <v>67</v>
      </c>
      <c r="D15" s="101"/>
      <c r="E15" s="102"/>
      <c r="F15" s="102"/>
      <c r="G15" s="102"/>
      <c r="H15" s="89"/>
      <c r="I15" s="72"/>
      <c r="J15" s="73"/>
      <c r="K15" s="73"/>
      <c r="L15" s="74"/>
      <c r="M15" s="73"/>
      <c r="N15" s="74"/>
      <c r="O15" s="73"/>
      <c r="P15" s="41" t="str">
        <f t="shared" si="1"/>
        <v/>
      </c>
      <c r="Q15" s="73"/>
      <c r="R15" s="41" t="str">
        <f t="shared" si="2"/>
        <v/>
      </c>
      <c r="S15" s="42" t="str">
        <f>IF(H15="","",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5" s="46">
        <f t="shared" si="0"/>
        <v>0</v>
      </c>
      <c r="U15" s="47">
        <f t="shared" si="0"/>
        <v>0</v>
      </c>
      <c r="V15" s="47">
        <f t="shared" si="0"/>
        <v>0</v>
      </c>
      <c r="W15" s="44">
        <f t="shared" si="0"/>
        <v>0</v>
      </c>
      <c r="X15" s="41">
        <f t="shared" si="0"/>
        <v>0</v>
      </c>
      <c r="Y15" s="48">
        <f t="shared" si="0"/>
        <v>0</v>
      </c>
      <c r="Z15" s="47">
        <f t="shared" si="0"/>
        <v>0</v>
      </c>
      <c r="AA15" s="47" t="str">
        <f t="shared" si="0"/>
        <v/>
      </c>
      <c r="AB15" s="41" t="str">
        <f>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AA15=1,MIN(Q15,_xlfn.XLOOKUP($B$6,'(参考)宿泊料等'!$B$3:$B$25,_xlfn.XLOOKUP(H15,'(参考)宿泊料等'!$H$2:$BB$2,'(参考)宿泊料等'!$H$3:$BB$25,""),"")),""),""),"")</f>
        <v/>
      </c>
      <c r="AC15" s="41" t="str">
        <f t="shared" si="3"/>
        <v/>
      </c>
      <c r="AD15" s="42" t="str">
        <f>IF(AC15="","",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6" spans="1:30" ht="27" customHeight="1">
      <c r="A16" s="96"/>
      <c r="B16" s="100"/>
      <c r="C16" s="45" t="s">
        <v>67</v>
      </c>
      <c r="D16" s="101"/>
      <c r="E16" s="102"/>
      <c r="F16" s="102"/>
      <c r="G16" s="102"/>
      <c r="H16" s="89"/>
      <c r="I16" s="72"/>
      <c r="J16" s="73"/>
      <c r="K16" s="73"/>
      <c r="L16" s="74"/>
      <c r="M16" s="73"/>
      <c r="N16" s="74"/>
      <c r="O16" s="73"/>
      <c r="P16" s="41" t="str">
        <f t="shared" si="1"/>
        <v/>
      </c>
      <c r="Q16" s="73"/>
      <c r="R16" s="41" t="str">
        <f t="shared" si="2"/>
        <v/>
      </c>
      <c r="S16" s="42" t="str">
        <f>IF(H16="","",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6" s="46">
        <f t="shared" si="0"/>
        <v>0</v>
      </c>
      <c r="U16" s="47">
        <f t="shared" si="0"/>
        <v>0</v>
      </c>
      <c r="V16" s="47">
        <f t="shared" si="0"/>
        <v>0</v>
      </c>
      <c r="W16" s="44">
        <f t="shared" si="0"/>
        <v>0</v>
      </c>
      <c r="X16" s="41">
        <f t="shared" si="0"/>
        <v>0</v>
      </c>
      <c r="Y16" s="48">
        <f t="shared" si="0"/>
        <v>0</v>
      </c>
      <c r="Z16" s="47">
        <f t="shared" si="0"/>
        <v>0</v>
      </c>
      <c r="AA16" s="47" t="str">
        <f t="shared" si="0"/>
        <v/>
      </c>
      <c r="AB16" s="41" t="str">
        <f>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AA16=1,MIN(Q16,_xlfn.XLOOKUP($B$6,'(参考)宿泊料等'!$B$3:$B$25,_xlfn.XLOOKUP(H16,'(参考)宿泊料等'!$H$2:$BB$2,'(参考)宿泊料等'!$H$3:$BB$25,""),"")),""),""),"")</f>
        <v/>
      </c>
      <c r="AC16" s="41" t="str">
        <f t="shared" si="3"/>
        <v/>
      </c>
      <c r="AD16" s="42" t="str">
        <f>IF(AC16="","",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7" spans="1:30" ht="27" customHeight="1">
      <c r="A17" s="96"/>
      <c r="B17" s="100"/>
      <c r="C17" s="45" t="s">
        <v>67</v>
      </c>
      <c r="D17" s="101"/>
      <c r="E17" s="102"/>
      <c r="F17" s="102"/>
      <c r="G17" s="102"/>
      <c r="H17" s="89"/>
      <c r="I17" s="72"/>
      <c r="J17" s="73"/>
      <c r="K17" s="73"/>
      <c r="L17" s="74"/>
      <c r="M17" s="73"/>
      <c r="N17" s="74"/>
      <c r="O17" s="73"/>
      <c r="P17" s="41" t="str">
        <f t="shared" si="1"/>
        <v/>
      </c>
      <c r="Q17" s="73"/>
      <c r="R17" s="41" t="str">
        <f t="shared" si="2"/>
        <v/>
      </c>
      <c r="S17" s="42" t="str">
        <f>IF(H17="","",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7" s="46">
        <f t="shared" si="0"/>
        <v>0</v>
      </c>
      <c r="U17" s="47">
        <f t="shared" si="0"/>
        <v>0</v>
      </c>
      <c r="V17" s="47">
        <f t="shared" si="0"/>
        <v>0</v>
      </c>
      <c r="W17" s="44">
        <f t="shared" si="0"/>
        <v>0</v>
      </c>
      <c r="X17" s="41">
        <f t="shared" si="0"/>
        <v>0</v>
      </c>
      <c r="Y17" s="48">
        <f t="shared" si="0"/>
        <v>0</v>
      </c>
      <c r="Z17" s="47">
        <f t="shared" si="0"/>
        <v>0</v>
      </c>
      <c r="AA17" s="47" t="str">
        <f t="shared" si="0"/>
        <v/>
      </c>
      <c r="AB17" s="41" t="str">
        <f>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AA17=1,MIN(Q17,_xlfn.XLOOKUP($B$6,'(参考)宿泊料等'!$B$3:$B$25,_xlfn.XLOOKUP(H17,'(参考)宿泊料等'!$H$2:$BB$2,'(参考)宿泊料等'!$H$3:$BB$25,""),"")),""),""),"")</f>
        <v/>
      </c>
      <c r="AC17" s="41" t="str">
        <f t="shared" si="3"/>
        <v/>
      </c>
      <c r="AD17" s="42" t="str">
        <f>IF(AC17="","",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8" spans="1:30" ht="27" customHeight="1">
      <c r="A18" s="96"/>
      <c r="B18" s="100"/>
      <c r="C18" s="45" t="s">
        <v>67</v>
      </c>
      <c r="D18" s="101"/>
      <c r="E18" s="102"/>
      <c r="F18" s="102"/>
      <c r="G18" s="102"/>
      <c r="H18" s="89"/>
      <c r="I18" s="72"/>
      <c r="J18" s="73"/>
      <c r="K18" s="73"/>
      <c r="L18" s="74"/>
      <c r="M18" s="73"/>
      <c r="N18" s="74"/>
      <c r="O18" s="73"/>
      <c r="P18" s="41" t="str">
        <f t="shared" si="1"/>
        <v/>
      </c>
      <c r="Q18" s="73"/>
      <c r="R18" s="41" t="str">
        <f t="shared" si="2"/>
        <v/>
      </c>
      <c r="S18" s="42" t="str">
        <f>IF(H18="","",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8" s="46">
        <f t="shared" si="0"/>
        <v>0</v>
      </c>
      <c r="U18" s="47">
        <f t="shared" si="0"/>
        <v>0</v>
      </c>
      <c r="V18" s="47">
        <f t="shared" si="0"/>
        <v>0</v>
      </c>
      <c r="W18" s="44">
        <f t="shared" si="0"/>
        <v>0</v>
      </c>
      <c r="X18" s="41">
        <f t="shared" si="0"/>
        <v>0</v>
      </c>
      <c r="Y18" s="48">
        <f t="shared" si="0"/>
        <v>0</v>
      </c>
      <c r="Z18" s="47">
        <f t="shared" si="0"/>
        <v>0</v>
      </c>
      <c r="AA18" s="47" t="str">
        <f t="shared" si="0"/>
        <v/>
      </c>
      <c r="AB18" s="41" t="str">
        <f>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AA18=1,MIN(Q18,_xlfn.XLOOKUP($B$6,'(参考)宿泊料等'!$B$3:$B$25,_xlfn.XLOOKUP(H18,'(参考)宿泊料等'!$H$2:$BB$2,'(参考)宿泊料等'!$H$3:$BB$25,""),"")),""),""),"")</f>
        <v/>
      </c>
      <c r="AC18" s="41" t="str">
        <f t="shared" si="3"/>
        <v/>
      </c>
      <c r="AD18" s="42" t="str">
        <f>IF(AC18="","",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9" spans="1:30" ht="27" customHeight="1">
      <c r="A19" s="96"/>
      <c r="B19" s="100"/>
      <c r="C19" s="45" t="s">
        <v>67</v>
      </c>
      <c r="D19" s="101"/>
      <c r="E19" s="102"/>
      <c r="F19" s="102"/>
      <c r="G19" s="102"/>
      <c r="H19" s="89"/>
      <c r="I19" s="72"/>
      <c r="J19" s="73"/>
      <c r="K19" s="73"/>
      <c r="L19" s="74"/>
      <c r="M19" s="73"/>
      <c r="N19" s="74"/>
      <c r="O19" s="73"/>
      <c r="P19" s="41" t="str">
        <f t="shared" si="1"/>
        <v/>
      </c>
      <c r="Q19" s="73"/>
      <c r="R19" s="41" t="str">
        <f t="shared" si="2"/>
        <v/>
      </c>
      <c r="S19" s="42" t="str">
        <f>IF(H19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9" s="46">
        <f t="shared" si="0"/>
        <v>0</v>
      </c>
      <c r="U19" s="47">
        <f t="shared" si="0"/>
        <v>0</v>
      </c>
      <c r="V19" s="47">
        <f t="shared" si="0"/>
        <v>0</v>
      </c>
      <c r="W19" s="44">
        <f t="shared" si="0"/>
        <v>0</v>
      </c>
      <c r="X19" s="41">
        <f t="shared" si="0"/>
        <v>0</v>
      </c>
      <c r="Y19" s="48">
        <f t="shared" si="0"/>
        <v>0</v>
      </c>
      <c r="Z19" s="47">
        <f t="shared" si="0"/>
        <v>0</v>
      </c>
      <c r="AA19" s="47" t="str">
        <f t="shared" si="0"/>
        <v/>
      </c>
      <c r="AB19" s="41" t="str">
        <f>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AA19=1,MIN(Q19,_xlfn.XLOOKUP($B$6,'(参考)宿泊料等'!$B$3:$B$25,_xlfn.XLOOKUP(H19,'(参考)宿泊料等'!$H$2:$BB$2,'(参考)宿泊料等'!$H$3:$BB$25,""),"")),""),""),"")</f>
        <v/>
      </c>
      <c r="AC19" s="41" t="str">
        <f t="shared" si="3"/>
        <v/>
      </c>
      <c r="AD19" s="42" t="str">
        <f>IF(AC19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0" spans="1:30" ht="27" customHeight="1">
      <c r="A20" s="96"/>
      <c r="B20" s="100"/>
      <c r="C20" s="45" t="s">
        <v>67</v>
      </c>
      <c r="D20" s="101"/>
      <c r="E20" s="102"/>
      <c r="F20" s="102"/>
      <c r="G20" s="102"/>
      <c r="H20" s="89"/>
      <c r="I20" s="72"/>
      <c r="J20" s="73"/>
      <c r="K20" s="73"/>
      <c r="L20" s="74"/>
      <c r="M20" s="73"/>
      <c r="N20" s="74"/>
      <c r="O20" s="73"/>
      <c r="P20" s="41" t="str">
        <f t="shared" si="1"/>
        <v/>
      </c>
      <c r="Q20" s="73"/>
      <c r="R20" s="41" t="str">
        <f t="shared" si="2"/>
        <v/>
      </c>
      <c r="S20" s="42" t="str">
        <f>IF(H20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0" s="46">
        <f t="shared" si="0"/>
        <v>0</v>
      </c>
      <c r="U20" s="47">
        <f t="shared" si="0"/>
        <v>0</v>
      </c>
      <c r="V20" s="47">
        <f t="shared" si="0"/>
        <v>0</v>
      </c>
      <c r="W20" s="44">
        <f t="shared" si="0"/>
        <v>0</v>
      </c>
      <c r="X20" s="41">
        <f t="shared" si="0"/>
        <v>0</v>
      </c>
      <c r="Y20" s="48">
        <f t="shared" si="0"/>
        <v>0</v>
      </c>
      <c r="Z20" s="47">
        <f t="shared" si="0"/>
        <v>0</v>
      </c>
      <c r="AA20" s="47" t="str">
        <f t="shared" si="0"/>
        <v/>
      </c>
      <c r="AB20" s="41" t="str">
        <f>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AA20=1,MIN(Q20,_xlfn.XLOOKUP($B$6,'(参考)宿泊料等'!$B$3:$B$25,_xlfn.XLOOKUP(H20,'(参考)宿泊料等'!$H$2:$BB$2,'(参考)宿泊料等'!$H$3:$BB$25,""),"")),""),""),"")</f>
        <v/>
      </c>
      <c r="AC20" s="41" t="str">
        <f t="shared" si="3"/>
        <v/>
      </c>
      <c r="AD20" s="42" t="str">
        <f>IF(AC20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1" spans="1:30" ht="27" customHeight="1">
      <c r="A21" s="96"/>
      <c r="B21" s="100"/>
      <c r="C21" s="45" t="s">
        <v>67</v>
      </c>
      <c r="D21" s="101"/>
      <c r="E21" s="102"/>
      <c r="F21" s="102"/>
      <c r="G21" s="102"/>
      <c r="H21" s="89"/>
      <c r="I21" s="72"/>
      <c r="J21" s="73"/>
      <c r="K21" s="73"/>
      <c r="L21" s="74"/>
      <c r="M21" s="73"/>
      <c r="N21" s="74"/>
      <c r="O21" s="73"/>
      <c r="P21" s="41" t="str">
        <f t="shared" si="1"/>
        <v/>
      </c>
      <c r="Q21" s="73"/>
      <c r="R21" s="41" t="str">
        <f t="shared" si="2"/>
        <v/>
      </c>
      <c r="S21" s="42" t="str">
        <f>IF(H21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1" s="46">
        <f t="shared" si="0"/>
        <v>0</v>
      </c>
      <c r="U21" s="47">
        <f t="shared" si="0"/>
        <v>0</v>
      </c>
      <c r="V21" s="47">
        <f t="shared" si="0"/>
        <v>0</v>
      </c>
      <c r="W21" s="44">
        <f t="shared" si="0"/>
        <v>0</v>
      </c>
      <c r="X21" s="41">
        <f t="shared" si="0"/>
        <v>0</v>
      </c>
      <c r="Y21" s="48">
        <f t="shared" si="0"/>
        <v>0</v>
      </c>
      <c r="Z21" s="47">
        <f t="shared" si="0"/>
        <v>0</v>
      </c>
      <c r="AA21" s="47" t="str">
        <f t="shared" si="0"/>
        <v/>
      </c>
      <c r="AB21" s="41" t="str">
        <f>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AA21=1,MIN(Q21,_xlfn.XLOOKUP($B$6,'(参考)宿泊料等'!$B$3:$B$25,_xlfn.XLOOKUP(H21,'(参考)宿泊料等'!$H$2:$BB$2,'(参考)宿泊料等'!$H$3:$BB$25,""),"")),""),""),"")</f>
        <v/>
      </c>
      <c r="AC21" s="41" t="str">
        <f t="shared" si="3"/>
        <v/>
      </c>
      <c r="AD21" s="42" t="str">
        <f>IF(AC21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2" spans="1:30" ht="27" customHeight="1">
      <c r="A22" s="96"/>
      <c r="B22" s="100"/>
      <c r="C22" s="45" t="s">
        <v>67</v>
      </c>
      <c r="D22" s="101"/>
      <c r="E22" s="102"/>
      <c r="F22" s="102"/>
      <c r="G22" s="102"/>
      <c r="H22" s="89"/>
      <c r="I22" s="72"/>
      <c r="J22" s="73"/>
      <c r="K22" s="73"/>
      <c r="L22" s="74"/>
      <c r="M22" s="73"/>
      <c r="N22" s="74"/>
      <c r="O22" s="73"/>
      <c r="P22" s="41" t="str">
        <f t="shared" si="1"/>
        <v/>
      </c>
      <c r="Q22" s="73"/>
      <c r="R22" s="41" t="str">
        <f t="shared" si="2"/>
        <v/>
      </c>
      <c r="S22" s="42" t="str">
        <f>IF(H22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2" s="46">
        <f t="shared" si="0"/>
        <v>0</v>
      </c>
      <c r="U22" s="47">
        <f t="shared" si="0"/>
        <v>0</v>
      </c>
      <c r="V22" s="47">
        <f t="shared" si="0"/>
        <v>0</v>
      </c>
      <c r="W22" s="44">
        <f t="shared" si="0"/>
        <v>0</v>
      </c>
      <c r="X22" s="41">
        <f t="shared" si="0"/>
        <v>0</v>
      </c>
      <c r="Y22" s="48">
        <f t="shared" si="0"/>
        <v>0</v>
      </c>
      <c r="Z22" s="47">
        <f t="shared" si="0"/>
        <v>0</v>
      </c>
      <c r="AA22" s="47" t="str">
        <f t="shared" si="0"/>
        <v/>
      </c>
      <c r="AB22" s="41" t="str">
        <f>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AA22=1,MIN(Q22,_xlfn.XLOOKUP($B$6,'(参考)宿泊料等'!$B$3:$B$25,_xlfn.XLOOKUP(H22,'(参考)宿泊料等'!$H$2:$BB$2,'(参考)宿泊料等'!$H$3:$BB$25,""),"")),""),""),"")</f>
        <v/>
      </c>
      <c r="AC22" s="41" t="str">
        <f t="shared" si="3"/>
        <v/>
      </c>
      <c r="AD22" s="42" t="str">
        <f>IF(AC22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3" spans="1:30" ht="27" customHeight="1">
      <c r="A23" s="96"/>
      <c r="B23" s="100"/>
      <c r="C23" s="45" t="s">
        <v>67</v>
      </c>
      <c r="D23" s="101"/>
      <c r="E23" s="102"/>
      <c r="F23" s="102"/>
      <c r="G23" s="102"/>
      <c r="H23" s="89"/>
      <c r="I23" s="72"/>
      <c r="J23" s="73"/>
      <c r="K23" s="73"/>
      <c r="L23" s="74"/>
      <c r="M23" s="73"/>
      <c r="N23" s="74"/>
      <c r="O23" s="73"/>
      <c r="P23" s="41" t="str">
        <f t="shared" si="1"/>
        <v/>
      </c>
      <c r="Q23" s="73"/>
      <c r="R23" s="41" t="str">
        <f t="shared" si="2"/>
        <v/>
      </c>
      <c r="S23" s="42" t="str">
        <f>IF(H23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3" s="46">
        <f t="shared" si="0"/>
        <v>0</v>
      </c>
      <c r="U23" s="47">
        <f t="shared" si="0"/>
        <v>0</v>
      </c>
      <c r="V23" s="47">
        <f t="shared" si="0"/>
        <v>0</v>
      </c>
      <c r="W23" s="44">
        <f t="shared" si="0"/>
        <v>0</v>
      </c>
      <c r="X23" s="41">
        <f t="shared" si="0"/>
        <v>0</v>
      </c>
      <c r="Y23" s="48">
        <f t="shared" si="0"/>
        <v>0</v>
      </c>
      <c r="Z23" s="47">
        <f t="shared" si="0"/>
        <v>0</v>
      </c>
      <c r="AA23" s="47" t="str">
        <f t="shared" si="0"/>
        <v/>
      </c>
      <c r="AB23" s="41" t="str">
        <f>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AA23=1,MIN(Q23,_xlfn.XLOOKUP($B$6,'(参考)宿泊料等'!$B$3:$B$25,_xlfn.XLOOKUP(H23,'(参考)宿泊料等'!$H$2:$BB$2,'(参考)宿泊料等'!$H$3:$BB$25,""),"")),""),""),"")</f>
        <v/>
      </c>
      <c r="AC23" s="41" t="str">
        <f t="shared" si="3"/>
        <v/>
      </c>
      <c r="AD23" s="42" t="str">
        <f>IF(AC23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4" spans="1:30" ht="27" customHeight="1">
      <c r="A24" s="96"/>
      <c r="B24" s="100"/>
      <c r="C24" s="45" t="s">
        <v>67</v>
      </c>
      <c r="D24" s="101"/>
      <c r="E24" s="102"/>
      <c r="F24" s="102"/>
      <c r="G24" s="102"/>
      <c r="H24" s="89"/>
      <c r="I24" s="72"/>
      <c r="J24" s="73"/>
      <c r="K24" s="73"/>
      <c r="L24" s="74"/>
      <c r="M24" s="73"/>
      <c r="N24" s="74"/>
      <c r="O24" s="73"/>
      <c r="P24" s="41" t="str">
        <f t="shared" si="1"/>
        <v/>
      </c>
      <c r="Q24" s="73"/>
      <c r="R24" s="41" t="str">
        <f t="shared" si="2"/>
        <v/>
      </c>
      <c r="S24" s="42" t="str">
        <f>IF(H24="","",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4" s="46">
        <f t="shared" si="0"/>
        <v>0</v>
      </c>
      <c r="U24" s="47">
        <f t="shared" si="0"/>
        <v>0</v>
      </c>
      <c r="V24" s="47">
        <f t="shared" si="0"/>
        <v>0</v>
      </c>
      <c r="W24" s="44">
        <f t="shared" si="0"/>
        <v>0</v>
      </c>
      <c r="X24" s="41">
        <f t="shared" si="0"/>
        <v>0</v>
      </c>
      <c r="Y24" s="48">
        <f t="shared" si="0"/>
        <v>0</v>
      </c>
      <c r="Z24" s="47">
        <f t="shared" si="0"/>
        <v>0</v>
      </c>
      <c r="AA24" s="47" t="str">
        <f t="shared" si="0"/>
        <v/>
      </c>
      <c r="AB24" s="41" t="str">
        <f>IFERROR(IF(OR(H24="北海道",H24="青森県",H24="岩手県",H24="宮城県",H24="秋田県",H24="山形県",H24="福島県",H24="茨城県",H24="栃木県",H24="群馬県",H24="埼玉県",H24="千葉県",H24="東京都",H24="神奈川県",H24="新潟県",H24="富山県",H24="石川県",H24="福井県",H24="山梨県",H24="長野県",H24="岐阜県",H24="静岡県",H24="愛知県",H24="三重県",H24="滋賀県",H24="京都府",H24="大阪府",H24="兵庫県",H24="奈良県",H24="和歌山県",H24="鳥取県",H24="島根県",H24="岡山県",H24="広島県",H24="山口県",H24="徳島県",H24="香川県",H24="愛媛県",H24="高知県",H24="福岡県",H24="佐賀県",H24="長崎県",H24="熊本県",H24="大分県",H24="宮崎県",H24="鹿児島県",H24="沖縄県"),IF(AA24=1,MIN(Q24,_xlfn.XLOOKUP($B$6,'(参考)宿泊料等'!$B$3:$B$25,_xlfn.XLOOKUP(H24,'(参考)宿泊料等'!$H$2:$BB$2,'(参考)宿泊料等'!$H$3:$BB$25,""),"")),""),""),"")</f>
        <v/>
      </c>
      <c r="AC24" s="41" t="str">
        <f t="shared" si="3"/>
        <v/>
      </c>
      <c r="AD24" s="42" t="str">
        <f>IF(AC24="","",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5" spans="1:30" ht="27" customHeight="1">
      <c r="A25" s="96"/>
      <c r="B25" s="100"/>
      <c r="C25" s="45" t="s">
        <v>67</v>
      </c>
      <c r="D25" s="101"/>
      <c r="E25" s="102"/>
      <c r="F25" s="102"/>
      <c r="G25" s="102"/>
      <c r="H25" s="89"/>
      <c r="I25" s="72"/>
      <c r="J25" s="73"/>
      <c r="K25" s="73"/>
      <c r="L25" s="74"/>
      <c r="M25" s="73"/>
      <c r="N25" s="74"/>
      <c r="O25" s="73"/>
      <c r="P25" s="41" t="str">
        <f t="shared" si="1"/>
        <v/>
      </c>
      <c r="Q25" s="73"/>
      <c r="R25" s="41" t="str">
        <f t="shared" si="2"/>
        <v/>
      </c>
      <c r="S25" s="42" t="str">
        <f>IF(H25="","",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5" s="46">
        <f t="shared" ref="T25:AA33" si="4">I25</f>
        <v>0</v>
      </c>
      <c r="U25" s="47">
        <f t="shared" si="4"/>
        <v>0</v>
      </c>
      <c r="V25" s="47">
        <f t="shared" si="4"/>
        <v>0</v>
      </c>
      <c r="W25" s="44">
        <f t="shared" si="4"/>
        <v>0</v>
      </c>
      <c r="X25" s="41">
        <f t="shared" si="4"/>
        <v>0</v>
      </c>
      <c r="Y25" s="48">
        <f t="shared" si="4"/>
        <v>0</v>
      </c>
      <c r="Z25" s="47">
        <f t="shared" si="4"/>
        <v>0</v>
      </c>
      <c r="AA25" s="47" t="str">
        <f t="shared" si="4"/>
        <v/>
      </c>
      <c r="AB25" s="41" t="str">
        <f>IFERROR(IF(OR(H25="北海道",H25="青森県",H25="岩手県",H25="宮城県",H25="秋田県",H25="山形県",H25="福島県",H25="茨城県",H25="栃木県",H25="群馬県",H25="埼玉県",H25="千葉県",H25="東京都",H25="神奈川県",H25="新潟県",H25="富山県",H25="石川県",H25="福井県",H25="山梨県",H25="長野県",H25="岐阜県",H25="静岡県",H25="愛知県",H25="三重県",H25="滋賀県",H25="京都府",H25="大阪府",H25="兵庫県",H25="奈良県",H25="和歌山県",H25="鳥取県",H25="島根県",H25="岡山県",H25="広島県",H25="山口県",H25="徳島県",H25="香川県",H25="愛媛県",H25="高知県",H25="福岡県",H25="佐賀県",H25="長崎県",H25="熊本県",H25="大分県",H25="宮崎県",H25="鹿児島県",H25="沖縄県"),IF(AA25=1,MIN(Q25,_xlfn.XLOOKUP($B$6,'(参考)宿泊料等'!$B$3:$B$25,_xlfn.XLOOKUP(H25,'(参考)宿泊料等'!$H$2:$BB$2,'(参考)宿泊料等'!$H$3:$BB$25,""),"")),""),""),"")</f>
        <v/>
      </c>
      <c r="AC25" s="41" t="str">
        <f t="shared" si="3"/>
        <v/>
      </c>
      <c r="AD25" s="42" t="str">
        <f>IF(AC25="","",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6" spans="1:30" ht="27" customHeight="1">
      <c r="A26" s="96"/>
      <c r="B26" s="100"/>
      <c r="C26" s="45" t="s">
        <v>67</v>
      </c>
      <c r="D26" s="101"/>
      <c r="E26" s="102"/>
      <c r="F26" s="102"/>
      <c r="G26" s="102"/>
      <c r="H26" s="89"/>
      <c r="I26" s="72"/>
      <c r="J26" s="73"/>
      <c r="K26" s="73"/>
      <c r="L26" s="74"/>
      <c r="M26" s="73"/>
      <c r="N26" s="74"/>
      <c r="O26" s="73"/>
      <c r="P26" s="41" t="str">
        <f t="shared" si="1"/>
        <v/>
      </c>
      <c r="Q26" s="73"/>
      <c r="R26" s="41" t="str">
        <f t="shared" si="2"/>
        <v/>
      </c>
      <c r="S26" s="42" t="str">
        <f>IF(H26="","",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6" s="46">
        <f t="shared" si="4"/>
        <v>0</v>
      </c>
      <c r="U26" s="47">
        <f t="shared" si="4"/>
        <v>0</v>
      </c>
      <c r="V26" s="47">
        <f t="shared" si="4"/>
        <v>0</v>
      </c>
      <c r="W26" s="44">
        <f t="shared" si="4"/>
        <v>0</v>
      </c>
      <c r="X26" s="41">
        <f t="shared" si="4"/>
        <v>0</v>
      </c>
      <c r="Y26" s="48">
        <f t="shared" si="4"/>
        <v>0</v>
      </c>
      <c r="Z26" s="47">
        <f t="shared" si="4"/>
        <v>0</v>
      </c>
      <c r="AA26" s="47" t="str">
        <f t="shared" si="4"/>
        <v/>
      </c>
      <c r="AB26" s="41" t="str">
        <f>IFERROR(IF(OR(H26="北海道",H26="青森県",H26="岩手県",H26="宮城県",H26="秋田県",H26="山形県",H26="福島県",H26="茨城県",H26="栃木県",H26="群馬県",H26="埼玉県",H26="千葉県",H26="東京都",H26="神奈川県",H26="新潟県",H26="富山県",H26="石川県",H26="福井県",H26="山梨県",H26="長野県",H26="岐阜県",H26="静岡県",H26="愛知県",H26="三重県",H26="滋賀県",H26="京都府",H26="大阪府",H26="兵庫県",H26="奈良県",H26="和歌山県",H26="鳥取県",H26="島根県",H26="岡山県",H26="広島県",H26="山口県",H26="徳島県",H26="香川県",H26="愛媛県",H26="高知県",H26="福岡県",H26="佐賀県",H26="長崎県",H26="熊本県",H26="大分県",H26="宮崎県",H26="鹿児島県",H26="沖縄県"),IF(AA26=1,MIN(Q26,_xlfn.XLOOKUP($B$6,'(参考)宿泊料等'!$B$3:$B$25,_xlfn.XLOOKUP(H26,'(参考)宿泊料等'!$H$2:$BB$2,'(参考)宿泊料等'!$H$3:$BB$25,""),"")),""),""),"")</f>
        <v/>
      </c>
      <c r="AC26" s="41" t="str">
        <f t="shared" si="3"/>
        <v/>
      </c>
      <c r="AD26" s="42" t="str">
        <f>IF(AC26="","",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7" spans="1:30" ht="27" customHeight="1">
      <c r="A27" s="96"/>
      <c r="B27" s="100"/>
      <c r="C27" s="45" t="s">
        <v>67</v>
      </c>
      <c r="D27" s="101"/>
      <c r="E27" s="102"/>
      <c r="F27" s="102"/>
      <c r="G27" s="102"/>
      <c r="H27" s="89"/>
      <c r="I27" s="72"/>
      <c r="J27" s="73"/>
      <c r="K27" s="73"/>
      <c r="L27" s="74"/>
      <c r="M27" s="73"/>
      <c r="N27" s="74"/>
      <c r="O27" s="73"/>
      <c r="P27" s="41" t="str">
        <f t="shared" si="1"/>
        <v/>
      </c>
      <c r="Q27" s="73"/>
      <c r="R27" s="41" t="str">
        <f t="shared" si="2"/>
        <v/>
      </c>
      <c r="S27" s="42" t="str">
        <f>IF(H27="","",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7" s="46">
        <f t="shared" si="4"/>
        <v>0</v>
      </c>
      <c r="U27" s="47">
        <f t="shared" si="4"/>
        <v>0</v>
      </c>
      <c r="V27" s="47">
        <f t="shared" si="4"/>
        <v>0</v>
      </c>
      <c r="W27" s="44">
        <f t="shared" si="4"/>
        <v>0</v>
      </c>
      <c r="X27" s="41">
        <f t="shared" si="4"/>
        <v>0</v>
      </c>
      <c r="Y27" s="48">
        <f t="shared" si="4"/>
        <v>0</v>
      </c>
      <c r="Z27" s="47">
        <f t="shared" si="4"/>
        <v>0</v>
      </c>
      <c r="AA27" s="47" t="str">
        <f t="shared" si="4"/>
        <v/>
      </c>
      <c r="AB27" s="41" t="str">
        <f>IFERROR(IF(OR(H27="北海道",H27="青森県",H27="岩手県",H27="宮城県",H27="秋田県",H27="山形県",H27="福島県",H27="茨城県",H27="栃木県",H27="群馬県",H27="埼玉県",H27="千葉県",H27="東京都",H27="神奈川県",H27="新潟県",H27="富山県",H27="石川県",H27="福井県",H27="山梨県",H27="長野県",H27="岐阜県",H27="静岡県",H27="愛知県",H27="三重県",H27="滋賀県",H27="京都府",H27="大阪府",H27="兵庫県",H27="奈良県",H27="和歌山県",H27="鳥取県",H27="島根県",H27="岡山県",H27="広島県",H27="山口県",H27="徳島県",H27="香川県",H27="愛媛県",H27="高知県",H27="福岡県",H27="佐賀県",H27="長崎県",H27="熊本県",H27="大分県",H27="宮崎県",H27="鹿児島県",H27="沖縄県"),IF(AA27=1,MIN(Q27,_xlfn.XLOOKUP($B$6,'(参考)宿泊料等'!$B$3:$B$25,_xlfn.XLOOKUP(H27,'(参考)宿泊料等'!$H$2:$BB$2,'(参考)宿泊料等'!$H$3:$BB$25,""),"")),""),""),"")</f>
        <v/>
      </c>
      <c r="AC27" s="41" t="str">
        <f t="shared" si="3"/>
        <v/>
      </c>
      <c r="AD27" s="42" t="str">
        <f>IF(AC27="","",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8" spans="1:30" ht="27" customHeight="1">
      <c r="A28" s="96"/>
      <c r="B28" s="100"/>
      <c r="C28" s="45" t="s">
        <v>67</v>
      </c>
      <c r="D28" s="101"/>
      <c r="E28" s="102"/>
      <c r="F28" s="102"/>
      <c r="G28" s="102"/>
      <c r="H28" s="89"/>
      <c r="I28" s="72"/>
      <c r="J28" s="73"/>
      <c r="K28" s="73"/>
      <c r="L28" s="74"/>
      <c r="M28" s="73"/>
      <c r="N28" s="74"/>
      <c r="O28" s="73"/>
      <c r="P28" s="41" t="str">
        <f t="shared" si="1"/>
        <v/>
      </c>
      <c r="Q28" s="73"/>
      <c r="R28" s="41" t="str">
        <f t="shared" si="2"/>
        <v/>
      </c>
      <c r="S28" s="42" t="str">
        <f>IF(H28="","",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8" s="46">
        <f t="shared" si="4"/>
        <v>0</v>
      </c>
      <c r="U28" s="47">
        <f t="shared" si="4"/>
        <v>0</v>
      </c>
      <c r="V28" s="47">
        <f t="shared" si="4"/>
        <v>0</v>
      </c>
      <c r="W28" s="44">
        <f t="shared" si="4"/>
        <v>0</v>
      </c>
      <c r="X28" s="41">
        <f t="shared" si="4"/>
        <v>0</v>
      </c>
      <c r="Y28" s="48">
        <f t="shared" si="4"/>
        <v>0</v>
      </c>
      <c r="Z28" s="47">
        <f t="shared" si="4"/>
        <v>0</v>
      </c>
      <c r="AA28" s="47" t="str">
        <f t="shared" si="4"/>
        <v/>
      </c>
      <c r="AB28" s="41" t="str">
        <f>IFERROR(IF(OR(H28="北海道",H28="青森県",H28="岩手県",H28="宮城県",H28="秋田県",H28="山形県",H28="福島県",H28="茨城県",H28="栃木県",H28="群馬県",H28="埼玉県",H28="千葉県",H28="東京都",H28="神奈川県",H28="新潟県",H28="富山県",H28="石川県",H28="福井県",H28="山梨県",H28="長野県",H28="岐阜県",H28="静岡県",H28="愛知県",H28="三重県",H28="滋賀県",H28="京都府",H28="大阪府",H28="兵庫県",H28="奈良県",H28="和歌山県",H28="鳥取県",H28="島根県",H28="岡山県",H28="広島県",H28="山口県",H28="徳島県",H28="香川県",H28="愛媛県",H28="高知県",H28="福岡県",H28="佐賀県",H28="長崎県",H28="熊本県",H28="大分県",H28="宮崎県",H28="鹿児島県",H28="沖縄県"),IF(AA28=1,MIN(Q28,_xlfn.XLOOKUP($B$6,'(参考)宿泊料等'!$B$3:$B$25,_xlfn.XLOOKUP(H28,'(参考)宿泊料等'!$H$2:$BB$2,'(参考)宿泊料等'!$H$3:$BB$25,""),"")),""),""),"")</f>
        <v/>
      </c>
      <c r="AC28" s="41" t="str">
        <f t="shared" si="3"/>
        <v/>
      </c>
      <c r="AD28" s="42" t="str">
        <f>IF(AC28="","",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9" spans="1:30" ht="27" customHeight="1">
      <c r="A29" s="96"/>
      <c r="B29" s="100"/>
      <c r="C29" s="45" t="s">
        <v>67</v>
      </c>
      <c r="D29" s="101"/>
      <c r="E29" s="102"/>
      <c r="F29" s="102"/>
      <c r="G29" s="102"/>
      <c r="H29" s="89"/>
      <c r="I29" s="72"/>
      <c r="J29" s="73"/>
      <c r="K29" s="73"/>
      <c r="L29" s="74"/>
      <c r="M29" s="73"/>
      <c r="N29" s="74"/>
      <c r="O29" s="73"/>
      <c r="P29" s="41" t="str">
        <f t="shared" si="1"/>
        <v/>
      </c>
      <c r="Q29" s="73"/>
      <c r="R29" s="41" t="str">
        <f t="shared" si="2"/>
        <v/>
      </c>
      <c r="S29" s="42" t="str">
        <f>IF(H29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9" s="46">
        <f t="shared" si="4"/>
        <v>0</v>
      </c>
      <c r="U29" s="47">
        <f t="shared" si="4"/>
        <v>0</v>
      </c>
      <c r="V29" s="47">
        <f t="shared" si="4"/>
        <v>0</v>
      </c>
      <c r="W29" s="44">
        <f t="shared" si="4"/>
        <v>0</v>
      </c>
      <c r="X29" s="41">
        <f t="shared" si="4"/>
        <v>0</v>
      </c>
      <c r="Y29" s="48">
        <f t="shared" si="4"/>
        <v>0</v>
      </c>
      <c r="Z29" s="47">
        <f t="shared" si="4"/>
        <v>0</v>
      </c>
      <c r="AA29" s="47" t="str">
        <f t="shared" si="4"/>
        <v/>
      </c>
      <c r="AB29" s="41" t="str">
        <f>IFERROR(IF(OR(H29="北海道",H29="青森県",H29="岩手県",H29="宮城県",H29="秋田県",H29="山形県",H29="福島県",H29="茨城県",H29="栃木県",H29="群馬県",H29="埼玉県",H29="千葉県",H29="東京都",H29="神奈川県",H29="新潟県",H29="富山県",H29="石川県",H29="福井県",H29="山梨県",H29="長野県",H29="岐阜県",H29="静岡県",H29="愛知県",H29="三重県",H29="滋賀県",H29="京都府",H29="大阪府",H29="兵庫県",H29="奈良県",H29="和歌山県",H29="鳥取県",H29="島根県",H29="岡山県",H29="広島県",H29="山口県",H29="徳島県",H29="香川県",H29="愛媛県",H29="高知県",H29="福岡県",H29="佐賀県",H29="長崎県",H29="熊本県",H29="大分県",H29="宮崎県",H29="鹿児島県",H29="沖縄県"),IF(AA29=1,MIN(Q29,_xlfn.XLOOKUP($B$6,'(参考)宿泊料等'!$B$3:$B$25,_xlfn.XLOOKUP(H29,'(参考)宿泊料等'!$H$2:$BB$2,'(参考)宿泊料等'!$H$3:$BB$25,""),"")),""),""),"")</f>
        <v/>
      </c>
      <c r="AC29" s="41" t="str">
        <f t="shared" si="3"/>
        <v/>
      </c>
      <c r="AD29" s="42" t="str">
        <f>IF(AC29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0" spans="1:30" ht="27" customHeight="1">
      <c r="A30" s="96"/>
      <c r="B30" s="100"/>
      <c r="C30" s="45" t="s">
        <v>67</v>
      </c>
      <c r="D30" s="101"/>
      <c r="E30" s="102"/>
      <c r="F30" s="102"/>
      <c r="G30" s="102"/>
      <c r="H30" s="89"/>
      <c r="I30" s="72"/>
      <c r="J30" s="73"/>
      <c r="K30" s="73"/>
      <c r="L30" s="74"/>
      <c r="M30" s="73"/>
      <c r="N30" s="74"/>
      <c r="O30" s="73"/>
      <c r="P30" s="41" t="str">
        <f t="shared" si="1"/>
        <v/>
      </c>
      <c r="Q30" s="73"/>
      <c r="R30" s="41" t="str">
        <f t="shared" si="2"/>
        <v/>
      </c>
      <c r="S30" s="42" t="str">
        <f>IF(H30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30" s="46">
        <f t="shared" si="4"/>
        <v>0</v>
      </c>
      <c r="U30" s="47">
        <f t="shared" si="4"/>
        <v>0</v>
      </c>
      <c r="V30" s="47">
        <f t="shared" si="4"/>
        <v>0</v>
      </c>
      <c r="W30" s="44">
        <f t="shared" si="4"/>
        <v>0</v>
      </c>
      <c r="X30" s="41">
        <f t="shared" si="4"/>
        <v>0</v>
      </c>
      <c r="Y30" s="48">
        <f t="shared" si="4"/>
        <v>0</v>
      </c>
      <c r="Z30" s="47">
        <f t="shared" si="4"/>
        <v>0</v>
      </c>
      <c r="AA30" s="47" t="str">
        <f t="shared" si="4"/>
        <v/>
      </c>
      <c r="AB30" s="41" t="str">
        <f>IFERROR(IF(OR(H30="北海道",H30="青森県",H30="岩手県",H30="宮城県",H30="秋田県",H30="山形県",H30="福島県",H30="茨城県",H30="栃木県",H30="群馬県",H30="埼玉県",H30="千葉県",H30="東京都",H30="神奈川県",H30="新潟県",H30="富山県",H30="石川県",H30="福井県",H30="山梨県",H30="長野県",H30="岐阜県",H30="静岡県",H30="愛知県",H30="三重県",H30="滋賀県",H30="京都府",H30="大阪府",H30="兵庫県",H30="奈良県",H30="和歌山県",H30="鳥取県",H30="島根県",H30="岡山県",H30="広島県",H30="山口県",H30="徳島県",H30="香川県",H30="愛媛県",H30="高知県",H30="福岡県",H30="佐賀県",H30="長崎県",H30="熊本県",H30="大分県",H30="宮崎県",H30="鹿児島県",H30="沖縄県"),IF(AA30=1,MIN(Q30,_xlfn.XLOOKUP($B$6,'(参考)宿泊料等'!$B$3:$B$25,_xlfn.XLOOKUP(H30,'(参考)宿泊料等'!$H$2:$BB$2,'(参考)宿泊料等'!$H$3:$BB$25,""),"")),""),""),"")</f>
        <v/>
      </c>
      <c r="AC30" s="41" t="str">
        <f t="shared" si="3"/>
        <v/>
      </c>
      <c r="AD30" s="42" t="str">
        <f>IF(AC30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1" spans="1:30" ht="27" customHeight="1">
      <c r="A31" s="96"/>
      <c r="B31" s="100"/>
      <c r="C31" s="45" t="s">
        <v>67</v>
      </c>
      <c r="D31" s="101"/>
      <c r="E31" s="102"/>
      <c r="F31" s="102"/>
      <c r="G31" s="102"/>
      <c r="H31" s="89"/>
      <c r="I31" s="72"/>
      <c r="J31" s="73"/>
      <c r="K31" s="73"/>
      <c r="L31" s="74"/>
      <c r="M31" s="73"/>
      <c r="N31" s="74"/>
      <c r="O31" s="73"/>
      <c r="P31" s="41" t="str">
        <f t="shared" si="1"/>
        <v/>
      </c>
      <c r="Q31" s="73"/>
      <c r="R31" s="41" t="str">
        <f t="shared" si="2"/>
        <v/>
      </c>
      <c r="S31" s="42" t="str">
        <f>IF(H31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31" s="46">
        <f t="shared" si="4"/>
        <v>0</v>
      </c>
      <c r="U31" s="47">
        <f t="shared" si="4"/>
        <v>0</v>
      </c>
      <c r="V31" s="47">
        <f t="shared" si="4"/>
        <v>0</v>
      </c>
      <c r="W31" s="44">
        <f t="shared" si="4"/>
        <v>0</v>
      </c>
      <c r="X31" s="41">
        <f t="shared" si="4"/>
        <v>0</v>
      </c>
      <c r="Y31" s="48">
        <f>N31</f>
        <v>0</v>
      </c>
      <c r="Z31" s="47">
        <f t="shared" si="4"/>
        <v>0</v>
      </c>
      <c r="AA31" s="47" t="str">
        <f>P31</f>
        <v/>
      </c>
      <c r="AB31" s="41" t="str">
        <f>IFERROR(IF(OR(H31="北海道",H31="青森県",H31="岩手県",H31="宮城県",H31="秋田県",H31="山形県",H31="福島県",H31="茨城県",H31="栃木県",H31="群馬県",H31="埼玉県",H31="千葉県",H31="東京都",H31="神奈川県",H31="新潟県",H31="富山県",H31="石川県",H31="福井県",H31="山梨県",H31="長野県",H31="岐阜県",H31="静岡県",H31="愛知県",H31="三重県",H31="滋賀県",H31="京都府",H31="大阪府",H31="兵庫県",H31="奈良県",H31="和歌山県",H31="鳥取県",H31="島根県",H31="岡山県",H31="広島県",H31="山口県",H31="徳島県",H31="香川県",H31="愛媛県",H31="高知県",H31="福岡県",H31="佐賀県",H31="長崎県",H31="熊本県",H31="大分県",H31="宮崎県",H31="鹿児島県",H31="沖縄県"),IF(AA31=1,MIN(Q31,_xlfn.XLOOKUP($B$6,'(参考)宿泊料等'!$B$3:$B$25,_xlfn.XLOOKUP(H31,'(参考)宿泊料等'!$H$2:$BB$2,'(参考)宿泊料等'!$H$3:$BB$25,""),"")),""),""),"")</f>
        <v/>
      </c>
      <c r="AC31" s="41" t="str">
        <f t="shared" si="3"/>
        <v/>
      </c>
      <c r="AD31" s="42" t="str">
        <f>IF(AC31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2" spans="1:30" ht="27" customHeight="1">
      <c r="A32" s="96"/>
      <c r="B32" s="100"/>
      <c r="C32" s="45" t="s">
        <v>67</v>
      </c>
      <c r="D32" s="101"/>
      <c r="E32" s="102"/>
      <c r="F32" s="102"/>
      <c r="G32" s="102"/>
      <c r="H32" s="89"/>
      <c r="I32" s="72"/>
      <c r="J32" s="73"/>
      <c r="K32" s="73"/>
      <c r="L32" s="74"/>
      <c r="M32" s="73"/>
      <c r="N32" s="74"/>
      <c r="O32" s="73"/>
      <c r="P32" s="41" t="str">
        <f t="shared" si="1"/>
        <v/>
      </c>
      <c r="Q32" s="73"/>
      <c r="R32" s="41" t="str">
        <f t="shared" si="2"/>
        <v/>
      </c>
      <c r="S32" s="42" t="str">
        <f>IF(H32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32" s="46">
        <f t="shared" si="4"/>
        <v>0</v>
      </c>
      <c r="U32" s="47">
        <f t="shared" si="4"/>
        <v>0</v>
      </c>
      <c r="V32" s="47">
        <f t="shared" si="4"/>
        <v>0</v>
      </c>
      <c r="W32" s="44">
        <f t="shared" si="4"/>
        <v>0</v>
      </c>
      <c r="X32" s="41">
        <f t="shared" si="4"/>
        <v>0</v>
      </c>
      <c r="Y32" s="48">
        <f>N32</f>
        <v>0</v>
      </c>
      <c r="Z32" s="47">
        <f t="shared" si="4"/>
        <v>0</v>
      </c>
      <c r="AA32" s="47" t="str">
        <f>P32</f>
        <v/>
      </c>
      <c r="AB32" s="41" t="str">
        <f>IFERROR(IF(OR(H32="北海道",H32="青森県",H32="岩手県",H32="宮城県",H32="秋田県",H32="山形県",H32="福島県",H32="茨城県",H32="栃木県",H32="群馬県",H32="埼玉県",H32="千葉県",H32="東京都",H32="神奈川県",H32="新潟県",H32="富山県",H32="石川県",H32="福井県",H32="山梨県",H32="長野県",H32="岐阜県",H32="静岡県",H32="愛知県",H32="三重県",H32="滋賀県",H32="京都府",H32="大阪府",H32="兵庫県",H32="奈良県",H32="和歌山県",H32="鳥取県",H32="島根県",H32="岡山県",H32="広島県",H32="山口県",H32="徳島県",H32="香川県",H32="愛媛県",H32="高知県",H32="福岡県",H32="佐賀県",H32="長崎県",H32="熊本県",H32="大分県",H32="宮崎県",H32="鹿児島県",H32="沖縄県"),IF(AA32=1,MIN(Q32,_xlfn.XLOOKUP($B$6,'(参考)宿泊料等'!$B$3:$B$25,_xlfn.XLOOKUP(H32,'(参考)宿泊料等'!$H$2:$BB$2,'(参考)宿泊料等'!$H$3:$BB$25,""),"")),""),""),"")</f>
        <v/>
      </c>
      <c r="AC32" s="41" t="str">
        <f t="shared" si="3"/>
        <v/>
      </c>
      <c r="AD32" s="42" t="str">
        <f>IF(AC32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3" spans="1:30" ht="27" customHeight="1" thickBot="1">
      <c r="A33" s="96"/>
      <c r="B33" s="100"/>
      <c r="C33" s="45" t="s">
        <v>67</v>
      </c>
      <c r="D33" s="101"/>
      <c r="E33" s="102"/>
      <c r="F33" s="102"/>
      <c r="G33" s="102"/>
      <c r="H33" s="89"/>
      <c r="I33" s="72"/>
      <c r="J33" s="73"/>
      <c r="K33" s="73"/>
      <c r="L33" s="74"/>
      <c r="M33" s="73"/>
      <c r="N33" s="74"/>
      <c r="O33" s="73"/>
      <c r="P33" s="41" t="str">
        <f t="shared" si="1"/>
        <v/>
      </c>
      <c r="Q33" s="73"/>
      <c r="R33" s="41" t="str">
        <f t="shared" si="2"/>
        <v/>
      </c>
      <c r="S33" s="42" t="str">
        <f>IF(H33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33" s="46">
        <f t="shared" si="4"/>
        <v>0</v>
      </c>
      <c r="U33" s="47">
        <f t="shared" si="4"/>
        <v>0</v>
      </c>
      <c r="V33" s="47">
        <f t="shared" si="4"/>
        <v>0</v>
      </c>
      <c r="W33" s="44">
        <f t="shared" si="4"/>
        <v>0</v>
      </c>
      <c r="X33" s="41">
        <f t="shared" si="4"/>
        <v>0</v>
      </c>
      <c r="Y33" s="48">
        <f>N33</f>
        <v>0</v>
      </c>
      <c r="Z33" s="47">
        <f>O33</f>
        <v>0</v>
      </c>
      <c r="AA33" s="47" t="str">
        <f>P33</f>
        <v/>
      </c>
      <c r="AB33" s="41" t="str">
        <f>IFERROR(IF(OR(H33="北海道",H33="青森県",H33="岩手県",H33="宮城県",H33="秋田県",H33="山形県",H33="福島県",H33="茨城県",H33="栃木県",H33="群馬県",H33="埼玉県",H33="千葉県",H33="東京都",H33="神奈川県",H33="新潟県",H33="富山県",H33="石川県",H33="福井県",H33="山梨県",H33="長野県",H33="岐阜県",H33="静岡県",H33="愛知県",H33="三重県",H33="滋賀県",H33="京都府",H33="大阪府",H33="兵庫県",H33="奈良県",H33="和歌山県",H33="鳥取県",H33="島根県",H33="岡山県",H33="広島県",H33="山口県",H33="徳島県",H33="香川県",H33="愛媛県",H33="高知県",H33="福岡県",H33="佐賀県",H33="長崎県",H33="熊本県",H33="大分県",H33="宮崎県",H33="鹿児島県",H33="沖縄県"),IF(AA33=1,MIN(Q33,_xlfn.XLOOKUP($B$6,'(参考)宿泊料等'!$B$3:$B$25,_xlfn.XLOOKUP(H33,'(参考)宿泊料等'!$H$2:$BB$2,'(参考)宿泊料等'!$H$3:$BB$25,""),"")),""),""),"")</f>
        <v/>
      </c>
      <c r="AC33" s="41" t="str">
        <f>R33</f>
        <v/>
      </c>
      <c r="AD33" s="42" t="str">
        <f>IF(AC33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4" spans="1:30" ht="37.5" customHeight="1" thickBot="1">
      <c r="A34" s="167" t="s">
        <v>90</v>
      </c>
      <c r="B34" s="168"/>
      <c r="C34" s="168"/>
      <c r="D34" s="168"/>
      <c r="E34" s="168"/>
      <c r="F34" s="168"/>
      <c r="G34" s="168"/>
      <c r="H34" s="168"/>
      <c r="I34" s="49">
        <f t="shared" ref="I34:AD34" si="5">SUM(I9:I33)</f>
        <v>0</v>
      </c>
      <c r="J34" s="50">
        <f t="shared" si="5"/>
        <v>0</v>
      </c>
      <c r="K34" s="51">
        <f t="shared" si="5"/>
        <v>0</v>
      </c>
      <c r="L34" s="52">
        <f t="shared" si="5"/>
        <v>0</v>
      </c>
      <c r="M34" s="50">
        <f t="shared" si="5"/>
        <v>0</v>
      </c>
      <c r="N34" s="52">
        <f t="shared" si="5"/>
        <v>0</v>
      </c>
      <c r="O34" s="50">
        <f t="shared" si="5"/>
        <v>0</v>
      </c>
      <c r="P34" s="50"/>
      <c r="Q34" s="50">
        <f t="shared" si="5"/>
        <v>0</v>
      </c>
      <c r="R34" s="50"/>
      <c r="S34" s="50">
        <f t="shared" si="5"/>
        <v>0</v>
      </c>
      <c r="T34" s="53">
        <f t="shared" si="5"/>
        <v>0</v>
      </c>
      <c r="U34" s="54">
        <f t="shared" si="5"/>
        <v>0</v>
      </c>
      <c r="V34" s="54">
        <f t="shared" si="5"/>
        <v>0</v>
      </c>
      <c r="W34" s="55">
        <f t="shared" si="5"/>
        <v>0</v>
      </c>
      <c r="X34" s="54">
        <f t="shared" si="5"/>
        <v>0</v>
      </c>
      <c r="Y34" s="55">
        <f t="shared" si="5"/>
        <v>0</v>
      </c>
      <c r="Z34" s="54">
        <f t="shared" si="5"/>
        <v>0</v>
      </c>
      <c r="AA34" s="54"/>
      <c r="AB34" s="54">
        <f t="shared" si="5"/>
        <v>0</v>
      </c>
      <c r="AC34" s="54"/>
      <c r="AD34" s="56">
        <f t="shared" si="5"/>
        <v>0</v>
      </c>
    </row>
    <row r="35" spans="1:30" ht="37.5" customHeight="1" thickBot="1">
      <c r="C35" s="7"/>
      <c r="H35" s="7"/>
      <c r="O35" s="57"/>
      <c r="P35" s="57"/>
      <c r="Q35" s="57"/>
      <c r="R35" s="57"/>
      <c r="S35" s="57"/>
      <c r="T35" s="57"/>
      <c r="U35" s="57"/>
      <c r="V35" s="57"/>
      <c r="W35" s="57"/>
      <c r="X35" s="57"/>
      <c r="Y35" s="57"/>
      <c r="Z35" s="57"/>
      <c r="AA35" s="57"/>
      <c r="AB35" s="57"/>
      <c r="AC35" s="57"/>
      <c r="AD35" s="57"/>
    </row>
    <row r="36" spans="1:30" ht="37.5" customHeight="1" thickBot="1">
      <c r="H36" s="58"/>
      <c r="I36" s="169" t="s">
        <v>44</v>
      </c>
      <c r="J36" s="163"/>
      <c r="K36" s="163"/>
      <c r="L36" s="163"/>
      <c r="M36" s="163"/>
      <c r="N36" s="163"/>
      <c r="O36" s="164">
        <f>SUM(J34,K34,M34,O34,Q34,S34,K5)</f>
        <v>0</v>
      </c>
      <c r="P36" s="165"/>
      <c r="Q36" s="165"/>
      <c r="R36" s="165"/>
      <c r="S36" s="166"/>
      <c r="T36" s="162" t="s">
        <v>91</v>
      </c>
      <c r="U36" s="163"/>
      <c r="V36" s="163"/>
      <c r="W36" s="163"/>
      <c r="X36" s="163"/>
      <c r="Y36" s="163"/>
      <c r="Z36" s="164">
        <f>SUM(U34,V34,X34,Z34,AB34,AD34,V5)</f>
        <v>0</v>
      </c>
      <c r="AA36" s="165"/>
      <c r="AB36" s="165"/>
      <c r="AC36" s="165"/>
      <c r="AD36" s="166"/>
    </row>
    <row r="37" spans="1:30" ht="37.5" customHeight="1" thickBot="1">
      <c r="A37" s="170" t="s">
        <v>92</v>
      </c>
      <c r="B37" s="170"/>
      <c r="C37" s="170"/>
      <c r="D37" s="170"/>
      <c r="E37" s="170"/>
      <c r="F37" s="170"/>
      <c r="G37" s="170"/>
      <c r="H37" s="170"/>
      <c r="I37" s="171"/>
      <c r="J37" s="171"/>
      <c r="K37" s="171"/>
      <c r="L37" s="171"/>
      <c r="M37" s="171"/>
      <c r="N37" s="171"/>
      <c r="O37" s="59"/>
      <c r="P37" s="59"/>
      <c r="Q37" s="59"/>
      <c r="R37" s="59"/>
      <c r="S37" s="59"/>
      <c r="T37" s="162" t="s">
        <v>93</v>
      </c>
      <c r="U37" s="163"/>
      <c r="V37" s="163"/>
      <c r="W37" s="163"/>
      <c r="X37" s="163"/>
      <c r="Y37" s="163"/>
      <c r="Z37" s="164">
        <f>O36-Z36</f>
        <v>0</v>
      </c>
      <c r="AA37" s="165"/>
      <c r="AB37" s="165"/>
      <c r="AC37" s="165"/>
      <c r="AD37" s="166"/>
    </row>
  </sheetData>
  <sheetProtection sheet="1"/>
  <protectedRanges>
    <protectedRange sqref="A9:B33 K5 P5 S5 Q9:Q33 D9:O33" name="範囲1"/>
  </protectedRanges>
  <mergeCells count="33">
    <mergeCell ref="I36:N36"/>
    <mergeCell ref="O36:S36"/>
    <mergeCell ref="T36:Y36"/>
    <mergeCell ref="Z36:AD36"/>
    <mergeCell ref="A37:N37"/>
    <mergeCell ref="T37:Y37"/>
    <mergeCell ref="Z37:AD37"/>
    <mergeCell ref="T6:V6"/>
    <mergeCell ref="W6:X6"/>
    <mergeCell ref="Y6:Z6"/>
    <mergeCell ref="AA6:AB6"/>
    <mergeCell ref="AC6:AD6"/>
    <mergeCell ref="A34:H34"/>
    <mergeCell ref="T5:U5"/>
    <mergeCell ref="V5:X5"/>
    <mergeCell ref="Y5:Z5"/>
    <mergeCell ref="AB5:AC5"/>
    <mergeCell ref="B6:E6"/>
    <mergeCell ref="I6:K6"/>
    <mergeCell ref="L6:M6"/>
    <mergeCell ref="N6:O6"/>
    <mergeCell ref="P6:Q6"/>
    <mergeCell ref="R6:S6"/>
    <mergeCell ref="B5:E5"/>
    <mergeCell ref="I5:J5"/>
    <mergeCell ref="K5:M5"/>
    <mergeCell ref="N5:O5"/>
    <mergeCell ref="Q5:R5"/>
    <mergeCell ref="W1:AD1"/>
    <mergeCell ref="E2:F2"/>
    <mergeCell ref="A3:AD3"/>
    <mergeCell ref="I4:S4"/>
    <mergeCell ref="T4:AD4"/>
  </mergeCells>
  <phoneticPr fontId="5"/>
  <conditionalFormatting sqref="K5:M5 P5 S5 A9:O33 Q9:Q33">
    <cfRule type="containsBlanks" dxfId="1" priority="1">
      <formula>LEN(TRIM(A5))=0</formula>
    </cfRule>
  </conditionalFormatting>
  <dataValidations count="1">
    <dataValidation type="list" allowBlank="1" showInputMessage="1" showErrorMessage="1" sqref="S5 P5" xr:uid="{EFA7E8F4-7263-4F73-9FE7-478ADD9CA6F5}">
      <formula1>"あり,なし"</formula1>
    </dataValidation>
  </dataValidations>
  <printOptions horizontalCentered="1"/>
  <pageMargins left="0.59055118110236215" right="0.59055118110236215" top="0.59055118110236215" bottom="0.59055118110236215" header="0.39370078740157483" footer="0.27559055118110237"/>
  <pageSetup paperSize="9" scale="57"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B8DC8E8-4F68-40E3-9DF6-02142C6CD3EB}">
          <x14:formula1>
            <xm:f>'(参考)宿泊料等'!$H$2:$BB$2</xm:f>
          </x14:formula1>
          <xm:sqref>H9:H33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515F4-E298-4521-A739-A9F84DCEF27E}">
  <sheetPr>
    <tabColor rgb="FFFFFF00"/>
    <pageSetUpPr fitToPage="1"/>
  </sheetPr>
  <dimension ref="A1:AD37"/>
  <sheetViews>
    <sheetView showZeros="0" view="pageBreakPreview" zoomScale="90" zoomScaleNormal="70" zoomScaleSheetLayoutView="90" workbookViewId="0">
      <selection activeCell="L9" sqref="L9"/>
    </sheetView>
  </sheetViews>
  <sheetFormatPr defaultColWidth="2.625" defaultRowHeight="37.5" customHeight="1"/>
  <cols>
    <col min="1" max="1" width="8.75" style="7" customWidth="1"/>
    <col min="2" max="2" width="7.625" style="7" customWidth="1"/>
    <col min="3" max="3" width="4.25" style="11" bestFit="1" customWidth="1"/>
    <col min="4" max="4" width="7.625" style="7" customWidth="1"/>
    <col min="5" max="7" width="12.375" style="7" customWidth="1"/>
    <col min="8" max="8" width="7.375" style="11" customWidth="1"/>
    <col min="9" max="30" width="7.375" style="7" customWidth="1"/>
    <col min="31" max="16384" width="2.625" style="7"/>
  </cols>
  <sheetData>
    <row r="1" spans="1:30" ht="15.75">
      <c r="A1" s="66" t="s">
        <v>0</v>
      </c>
      <c r="B1" s="66"/>
      <c r="C1" s="66"/>
      <c r="D1" s="66"/>
      <c r="E1" s="66"/>
      <c r="F1" s="66"/>
      <c r="G1" s="66"/>
      <c r="H1" s="66"/>
      <c r="I1" s="66"/>
      <c r="J1" s="66"/>
      <c r="K1" s="66"/>
      <c r="L1" s="66"/>
      <c r="M1" s="66"/>
      <c r="N1" s="66"/>
      <c r="O1" s="66"/>
      <c r="P1" s="66"/>
      <c r="Q1" s="66"/>
      <c r="R1" s="66"/>
      <c r="S1" s="66"/>
      <c r="T1" s="66"/>
      <c r="U1" s="66"/>
      <c r="V1" s="66"/>
      <c r="W1" s="175">
        <f>'報告書(公共)'!U6</f>
        <v>0</v>
      </c>
      <c r="X1" s="175"/>
      <c r="Y1" s="175"/>
      <c r="Z1" s="175"/>
      <c r="AA1" s="175"/>
      <c r="AB1" s="175"/>
      <c r="AC1" s="175"/>
      <c r="AD1" s="175"/>
    </row>
    <row r="2" spans="1:30" s="9" customFormat="1" ht="15" customHeight="1">
      <c r="A2" s="88" t="s">
        <v>49</v>
      </c>
      <c r="B2" s="88"/>
      <c r="C2" s="88"/>
      <c r="D2" s="88"/>
      <c r="E2" s="178">
        <f>'報告書(公共)'!M2</f>
        <v>0</v>
      </c>
      <c r="F2" s="178"/>
      <c r="G2" s="88"/>
      <c r="H2" s="88"/>
      <c r="I2" s="88"/>
      <c r="J2" s="88"/>
      <c r="K2" s="88"/>
      <c r="L2" s="88"/>
      <c r="M2" s="88"/>
      <c r="N2" s="88"/>
      <c r="O2" s="88"/>
      <c r="P2" s="88"/>
      <c r="Q2" s="88"/>
      <c r="R2" s="88"/>
      <c r="S2" s="88"/>
      <c r="T2" s="88"/>
      <c r="U2" s="88"/>
      <c r="V2" s="88"/>
      <c r="W2" s="88"/>
      <c r="X2" s="88"/>
      <c r="Y2" s="88"/>
      <c r="Z2" s="88"/>
      <c r="AA2" s="88"/>
      <c r="AB2" s="88"/>
      <c r="AC2" s="88"/>
      <c r="AD2" s="88"/>
    </row>
    <row r="3" spans="1:30" ht="16.5" customHeight="1" thickBot="1">
      <c r="A3" s="149" t="s">
        <v>99</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row>
    <row r="4" spans="1:30" ht="15.75" customHeight="1">
      <c r="E4" s="66"/>
      <c r="F4" s="66"/>
      <c r="G4" s="66"/>
      <c r="H4" s="90"/>
      <c r="I4" s="151" t="s">
        <v>51</v>
      </c>
      <c r="J4" s="152"/>
      <c r="K4" s="152"/>
      <c r="L4" s="152"/>
      <c r="M4" s="152"/>
      <c r="N4" s="152"/>
      <c r="O4" s="152"/>
      <c r="P4" s="152"/>
      <c r="Q4" s="152"/>
      <c r="R4" s="152"/>
      <c r="S4" s="153"/>
      <c r="T4" s="151" t="s">
        <v>52</v>
      </c>
      <c r="U4" s="152"/>
      <c r="V4" s="152"/>
      <c r="W4" s="152"/>
      <c r="X4" s="152"/>
      <c r="Y4" s="152"/>
      <c r="Z4" s="152"/>
      <c r="AA4" s="152"/>
      <c r="AB4" s="152"/>
      <c r="AC4" s="152"/>
      <c r="AD4" s="153"/>
    </row>
    <row r="5" spans="1:30" ht="27.75" customHeight="1">
      <c r="A5" s="11" t="s">
        <v>53</v>
      </c>
      <c r="B5" s="154">
        <f>'報告書(公共)'!W18</f>
        <v>0</v>
      </c>
      <c r="C5" s="154"/>
      <c r="D5" s="154"/>
      <c r="E5" s="154"/>
      <c r="F5" s="84"/>
      <c r="G5" s="84"/>
      <c r="H5" s="91"/>
      <c r="I5" s="160" t="s">
        <v>54</v>
      </c>
      <c r="J5" s="161"/>
      <c r="K5" s="172"/>
      <c r="L5" s="173"/>
      <c r="M5" s="174"/>
      <c r="N5" s="141" t="s">
        <v>55</v>
      </c>
      <c r="O5" s="142"/>
      <c r="P5" s="92"/>
      <c r="Q5" s="155" t="s">
        <v>57</v>
      </c>
      <c r="R5" s="156"/>
      <c r="S5" s="93"/>
      <c r="T5" s="160" t="s">
        <v>54</v>
      </c>
      <c r="U5" s="161"/>
      <c r="V5" s="138">
        <f>K5</f>
        <v>0</v>
      </c>
      <c r="W5" s="139"/>
      <c r="X5" s="140"/>
      <c r="Y5" s="141" t="s">
        <v>55</v>
      </c>
      <c r="Z5" s="142"/>
      <c r="AA5" s="94">
        <f>P5</f>
        <v>0</v>
      </c>
      <c r="AB5" s="155" t="s">
        <v>57</v>
      </c>
      <c r="AC5" s="156"/>
      <c r="AD5" s="95">
        <f>S5</f>
        <v>0</v>
      </c>
    </row>
    <row r="6" spans="1:30" ht="27.75" customHeight="1" thickBot="1">
      <c r="A6" s="11" t="s">
        <v>59</v>
      </c>
      <c r="B6" s="179">
        <f>'報告書(公共)'!N18</f>
        <v>0</v>
      </c>
      <c r="C6" s="179"/>
      <c r="D6" s="179"/>
      <c r="E6" s="179"/>
      <c r="I6" s="157" t="s">
        <v>60</v>
      </c>
      <c r="J6" s="158"/>
      <c r="K6" s="158"/>
      <c r="L6" s="136" t="s">
        <v>61</v>
      </c>
      <c r="M6" s="137"/>
      <c r="N6" s="159" t="s">
        <v>62</v>
      </c>
      <c r="O6" s="158"/>
      <c r="P6" s="143" t="s">
        <v>63</v>
      </c>
      <c r="Q6" s="143"/>
      <c r="R6" s="147" t="s">
        <v>64</v>
      </c>
      <c r="S6" s="148"/>
      <c r="T6" s="157" t="str">
        <f>I6</f>
        <v>鉄道賃</v>
      </c>
      <c r="U6" s="158"/>
      <c r="V6" s="158"/>
      <c r="W6" s="136" t="str">
        <f>L6</f>
        <v>航空賃</v>
      </c>
      <c r="X6" s="137"/>
      <c r="Y6" s="159" t="s">
        <v>62</v>
      </c>
      <c r="Z6" s="158"/>
      <c r="AA6" s="144" t="str">
        <f>P6</f>
        <v>宿泊費</v>
      </c>
      <c r="AB6" s="146"/>
      <c r="AC6" s="144" t="str">
        <f>R6</f>
        <v>宿泊手当</v>
      </c>
      <c r="AD6" s="145"/>
    </row>
    <row r="7" spans="1:30" ht="27.75" customHeight="1">
      <c r="A7" s="12" t="s">
        <v>65</v>
      </c>
      <c r="B7" s="13" t="s">
        <v>66</v>
      </c>
      <c r="C7" s="14" t="s">
        <v>67</v>
      </c>
      <c r="D7" s="15" t="s">
        <v>68</v>
      </c>
      <c r="E7" s="16" t="s">
        <v>69</v>
      </c>
      <c r="F7" s="17" t="s">
        <v>70</v>
      </c>
      <c r="G7" s="16" t="s">
        <v>71</v>
      </c>
      <c r="H7" s="18" t="s">
        <v>72</v>
      </c>
      <c r="I7" s="19" t="s">
        <v>73</v>
      </c>
      <c r="J7" s="20" t="s">
        <v>74</v>
      </c>
      <c r="K7" s="21" t="s">
        <v>75</v>
      </c>
      <c r="L7" s="22" t="s">
        <v>73</v>
      </c>
      <c r="M7" s="20" t="s">
        <v>74</v>
      </c>
      <c r="N7" s="20" t="s">
        <v>73</v>
      </c>
      <c r="O7" s="23" t="s">
        <v>74</v>
      </c>
      <c r="P7" s="23" t="s">
        <v>76</v>
      </c>
      <c r="Q7" s="23" t="s">
        <v>77</v>
      </c>
      <c r="R7" s="23" t="s">
        <v>76</v>
      </c>
      <c r="S7" s="24" t="s">
        <v>78</v>
      </c>
      <c r="T7" s="19" t="str">
        <f>I7</f>
        <v>路程</v>
      </c>
      <c r="U7" s="20" t="str">
        <f>J7</f>
        <v>運賃</v>
      </c>
      <c r="V7" s="21" t="str">
        <f>K7</f>
        <v>急行
料金</v>
      </c>
      <c r="W7" s="22" t="str">
        <f>L7</f>
        <v>路程</v>
      </c>
      <c r="X7" s="20" t="str">
        <f>M7</f>
        <v>運賃</v>
      </c>
      <c r="Y7" s="20" t="str">
        <f>N7</f>
        <v>路程</v>
      </c>
      <c r="Z7" s="20" t="str">
        <f>O7</f>
        <v>運賃</v>
      </c>
      <c r="AA7" s="20" t="str">
        <f>P7</f>
        <v>夜数</v>
      </c>
      <c r="AB7" s="20" t="s">
        <v>79</v>
      </c>
      <c r="AC7" s="20" t="str">
        <f>R7</f>
        <v>夜数</v>
      </c>
      <c r="AD7" s="25" t="str">
        <f>S7</f>
        <v>定額</v>
      </c>
    </row>
    <row r="8" spans="1:30" ht="15.75">
      <c r="A8" s="26"/>
      <c r="B8" s="27"/>
      <c r="C8" s="28"/>
      <c r="D8" s="29"/>
      <c r="E8" s="30"/>
      <c r="F8" s="31"/>
      <c r="G8" s="30"/>
      <c r="H8" s="32"/>
      <c r="I8" s="33" t="s">
        <v>80</v>
      </c>
      <c r="J8" s="34" t="s">
        <v>81</v>
      </c>
      <c r="K8" s="35" t="s">
        <v>81</v>
      </c>
      <c r="L8" s="36" t="s">
        <v>80</v>
      </c>
      <c r="M8" s="34" t="s">
        <v>81</v>
      </c>
      <c r="N8" s="34" t="s">
        <v>80</v>
      </c>
      <c r="O8" s="37" t="s">
        <v>81</v>
      </c>
      <c r="P8" s="38" t="s">
        <v>82</v>
      </c>
      <c r="Q8" s="38" t="s">
        <v>81</v>
      </c>
      <c r="R8" s="38" t="s">
        <v>82</v>
      </c>
      <c r="S8" s="39" t="s">
        <v>81</v>
      </c>
      <c r="T8" s="33" t="s">
        <v>80</v>
      </c>
      <c r="U8" s="34" t="s">
        <v>81</v>
      </c>
      <c r="V8" s="35" t="s">
        <v>81</v>
      </c>
      <c r="W8" s="36" t="s">
        <v>80</v>
      </c>
      <c r="X8" s="34" t="s">
        <v>81</v>
      </c>
      <c r="Y8" s="34" t="s">
        <v>80</v>
      </c>
      <c r="Z8" s="37" t="s">
        <v>81</v>
      </c>
      <c r="AA8" s="38" t="s">
        <v>82</v>
      </c>
      <c r="AB8" s="38" t="s">
        <v>81</v>
      </c>
      <c r="AC8" s="38" t="s">
        <v>82</v>
      </c>
      <c r="AD8" s="39" t="s">
        <v>81</v>
      </c>
    </row>
    <row r="9" spans="1:30" ht="27" customHeight="1">
      <c r="A9" s="96"/>
      <c r="B9" s="97"/>
      <c r="C9" s="40" t="s">
        <v>67</v>
      </c>
      <c r="D9" s="98"/>
      <c r="E9" s="99"/>
      <c r="F9" s="99"/>
      <c r="G9" s="99"/>
      <c r="H9" s="89"/>
      <c r="I9" s="68"/>
      <c r="J9" s="69"/>
      <c r="K9" s="69"/>
      <c r="L9" s="70"/>
      <c r="M9" s="69"/>
      <c r="N9" s="70"/>
      <c r="O9" s="71"/>
      <c r="P9" s="41" t="str">
        <f>IF(H9="","",IF($K$5="",1,""))</f>
        <v/>
      </c>
      <c r="Q9" s="69"/>
      <c r="R9" s="41" t="str">
        <f>IF(H9="","",1)</f>
        <v/>
      </c>
      <c r="S9" s="42" t="str">
        <f>IF(H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9" s="43">
        <f t="shared" ref="T9:AA24" si="0">I9</f>
        <v>0</v>
      </c>
      <c r="U9" s="41">
        <f t="shared" si="0"/>
        <v>0</v>
      </c>
      <c r="V9" s="41">
        <f t="shared" si="0"/>
        <v>0</v>
      </c>
      <c r="W9" s="44">
        <f>L9</f>
        <v>0</v>
      </c>
      <c r="X9" s="41">
        <f t="shared" si="0"/>
        <v>0</v>
      </c>
      <c r="Y9" s="44">
        <f t="shared" si="0"/>
        <v>0</v>
      </c>
      <c r="Z9" s="41">
        <f t="shared" si="0"/>
        <v>0</v>
      </c>
      <c r="AA9" s="41" t="str">
        <f t="shared" si="0"/>
        <v/>
      </c>
      <c r="AB9" s="41" t="str">
        <f>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料等'!$B$3:$B$25,_xlfn.XLOOKUP(H9,'(参考)宿泊料等'!$H$2:$BB$2,'(参考)宿泊料等'!$H$3:$BB$25,""),"")),""),""),"")</f>
        <v/>
      </c>
      <c r="AC9" s="41" t="str">
        <f>R9</f>
        <v/>
      </c>
      <c r="AD9" s="42" t="str">
        <f>IF(AC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0" spans="1:30" ht="27" customHeight="1">
      <c r="A10" s="96"/>
      <c r="B10" s="100"/>
      <c r="C10" s="45" t="s">
        <v>67</v>
      </c>
      <c r="D10" s="101"/>
      <c r="E10" s="102"/>
      <c r="F10" s="102"/>
      <c r="G10" s="102"/>
      <c r="H10" s="89"/>
      <c r="I10" s="72"/>
      <c r="J10" s="73"/>
      <c r="K10" s="73"/>
      <c r="L10" s="74"/>
      <c r="M10" s="73"/>
      <c r="N10" s="74"/>
      <c r="O10" s="73"/>
      <c r="P10" s="41" t="str">
        <f t="shared" ref="P10:P33" si="1">IF(H10="","",IF($K$5="",1,""))</f>
        <v/>
      </c>
      <c r="Q10" s="73"/>
      <c r="R10" s="41" t="str">
        <f t="shared" ref="R10:R33" si="2">IF(H10="","",1)</f>
        <v/>
      </c>
      <c r="S10" s="42" t="str">
        <f>IF(H10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0" s="46">
        <f t="shared" si="0"/>
        <v>0</v>
      </c>
      <c r="U10" s="47">
        <f t="shared" si="0"/>
        <v>0</v>
      </c>
      <c r="V10" s="47">
        <f t="shared" si="0"/>
        <v>0</v>
      </c>
      <c r="W10" s="44">
        <f t="shared" si="0"/>
        <v>0</v>
      </c>
      <c r="X10" s="41">
        <f t="shared" si="0"/>
        <v>0</v>
      </c>
      <c r="Y10" s="48">
        <f t="shared" si="0"/>
        <v>0</v>
      </c>
      <c r="Z10" s="47">
        <f t="shared" si="0"/>
        <v>0</v>
      </c>
      <c r="AA10" s="47" t="str">
        <f t="shared" si="0"/>
        <v/>
      </c>
      <c r="AB10" s="41" t="str">
        <f>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料等'!$B$3:$B$25,_xlfn.XLOOKUP(H10,'(参考)宿泊料等'!$H$2:$BB$2,'(参考)宿泊料等'!$H$3:$BB$25,""),"")),""),""),"")</f>
        <v/>
      </c>
      <c r="AC10" s="41" t="str">
        <f t="shared" ref="AC10:AC32" si="3">R10</f>
        <v/>
      </c>
      <c r="AD10" s="42" t="str">
        <f>IF(AC10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1" spans="1:30" ht="27" customHeight="1">
      <c r="A11" s="96"/>
      <c r="B11" s="100"/>
      <c r="C11" s="45" t="s">
        <v>67</v>
      </c>
      <c r="D11" s="101"/>
      <c r="E11" s="102"/>
      <c r="F11" s="102"/>
      <c r="G11" s="102"/>
      <c r="H11" s="89"/>
      <c r="I11" s="72"/>
      <c r="J11" s="73"/>
      <c r="K11" s="73"/>
      <c r="L11" s="74"/>
      <c r="M11" s="73"/>
      <c r="N11" s="74"/>
      <c r="O11" s="73"/>
      <c r="P11" s="41" t="str">
        <f t="shared" si="1"/>
        <v/>
      </c>
      <c r="Q11" s="73"/>
      <c r="R11" s="41" t="str">
        <f t="shared" si="2"/>
        <v/>
      </c>
      <c r="S11" s="42" t="str">
        <f>IF(H11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1" s="46">
        <f t="shared" si="0"/>
        <v>0</v>
      </c>
      <c r="U11" s="47">
        <f t="shared" si="0"/>
        <v>0</v>
      </c>
      <c r="V11" s="47">
        <f t="shared" si="0"/>
        <v>0</v>
      </c>
      <c r="W11" s="44">
        <f t="shared" si="0"/>
        <v>0</v>
      </c>
      <c r="X11" s="41">
        <f t="shared" si="0"/>
        <v>0</v>
      </c>
      <c r="Y11" s="48">
        <f t="shared" si="0"/>
        <v>0</v>
      </c>
      <c r="Z11" s="47">
        <f t="shared" si="0"/>
        <v>0</v>
      </c>
      <c r="AA11" s="47" t="str">
        <f t="shared" si="0"/>
        <v/>
      </c>
      <c r="AB11" s="41" t="str">
        <f>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料等'!$B$3:$B$25,_xlfn.XLOOKUP(H11,'(参考)宿泊料等'!$H$2:$BB$2,'(参考)宿泊料等'!$H$3:$BB$25,""),"")),""),""),"")</f>
        <v/>
      </c>
      <c r="AC11" s="41" t="str">
        <f t="shared" si="3"/>
        <v/>
      </c>
      <c r="AD11" s="42" t="str">
        <f>IF(AC11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2" spans="1:30" ht="27" customHeight="1">
      <c r="A12" s="96"/>
      <c r="B12" s="100"/>
      <c r="C12" s="45" t="s">
        <v>67</v>
      </c>
      <c r="D12" s="101"/>
      <c r="E12" s="102"/>
      <c r="F12" s="102"/>
      <c r="G12" s="102"/>
      <c r="H12" s="89"/>
      <c r="I12" s="72"/>
      <c r="J12" s="73"/>
      <c r="K12" s="73"/>
      <c r="L12" s="74"/>
      <c r="M12" s="73"/>
      <c r="N12" s="74"/>
      <c r="O12" s="73"/>
      <c r="P12" s="41" t="str">
        <f t="shared" si="1"/>
        <v/>
      </c>
      <c r="Q12" s="73"/>
      <c r="R12" s="41" t="str">
        <f t="shared" si="2"/>
        <v/>
      </c>
      <c r="S12" s="42" t="str">
        <f>IF(H12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2" s="46">
        <f t="shared" si="0"/>
        <v>0</v>
      </c>
      <c r="U12" s="47">
        <f t="shared" si="0"/>
        <v>0</v>
      </c>
      <c r="V12" s="47">
        <f t="shared" si="0"/>
        <v>0</v>
      </c>
      <c r="W12" s="44">
        <f t="shared" si="0"/>
        <v>0</v>
      </c>
      <c r="X12" s="41">
        <f t="shared" si="0"/>
        <v>0</v>
      </c>
      <c r="Y12" s="48">
        <f t="shared" si="0"/>
        <v>0</v>
      </c>
      <c r="Z12" s="47">
        <f t="shared" si="0"/>
        <v>0</v>
      </c>
      <c r="AA12" s="47" t="str">
        <f t="shared" si="0"/>
        <v/>
      </c>
      <c r="AB12" s="41" t="str">
        <f>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料等'!$B$3:$B$25,_xlfn.XLOOKUP(H12,'(参考)宿泊料等'!$H$2:$BB$2,'(参考)宿泊料等'!$H$3:$BB$25,""),"")),""),""),"")</f>
        <v/>
      </c>
      <c r="AC12" s="41" t="str">
        <f t="shared" si="3"/>
        <v/>
      </c>
      <c r="AD12" s="42" t="str">
        <f>IF(AC12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3" spans="1:30" ht="27" customHeight="1">
      <c r="A13" s="96"/>
      <c r="B13" s="100"/>
      <c r="C13" s="45" t="s">
        <v>67</v>
      </c>
      <c r="D13" s="101"/>
      <c r="E13" s="102"/>
      <c r="F13" s="102"/>
      <c r="G13" s="102"/>
      <c r="H13" s="89"/>
      <c r="I13" s="72"/>
      <c r="J13" s="73"/>
      <c r="K13" s="73"/>
      <c r="L13" s="74"/>
      <c r="M13" s="73"/>
      <c r="N13" s="74"/>
      <c r="O13" s="73"/>
      <c r="P13" s="41" t="str">
        <f t="shared" si="1"/>
        <v/>
      </c>
      <c r="Q13" s="73"/>
      <c r="R13" s="41" t="str">
        <f t="shared" si="2"/>
        <v/>
      </c>
      <c r="S13" s="42" t="str">
        <f>IF(H13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3" s="46">
        <f t="shared" si="0"/>
        <v>0</v>
      </c>
      <c r="U13" s="47">
        <f t="shared" si="0"/>
        <v>0</v>
      </c>
      <c r="V13" s="47">
        <f t="shared" si="0"/>
        <v>0</v>
      </c>
      <c r="W13" s="44">
        <f t="shared" si="0"/>
        <v>0</v>
      </c>
      <c r="X13" s="41">
        <f t="shared" si="0"/>
        <v>0</v>
      </c>
      <c r="Y13" s="48">
        <f t="shared" si="0"/>
        <v>0</v>
      </c>
      <c r="Z13" s="47">
        <f t="shared" si="0"/>
        <v>0</v>
      </c>
      <c r="AA13" s="47" t="str">
        <f t="shared" si="0"/>
        <v/>
      </c>
      <c r="AB13" s="41" t="str">
        <f>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AA13=1,MIN(Q13,_xlfn.XLOOKUP($B$6,'(参考)宿泊料等'!$B$3:$B$25,_xlfn.XLOOKUP(H13,'(参考)宿泊料等'!$H$2:$BB$2,'(参考)宿泊料等'!$H$3:$BB$25,""),"")),""),""),"")</f>
        <v/>
      </c>
      <c r="AC13" s="41" t="str">
        <f t="shared" si="3"/>
        <v/>
      </c>
      <c r="AD13" s="42" t="str">
        <f>IF(AC13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4" spans="1:30" ht="27" customHeight="1">
      <c r="A14" s="96"/>
      <c r="B14" s="100"/>
      <c r="C14" s="45" t="s">
        <v>67</v>
      </c>
      <c r="D14" s="101"/>
      <c r="E14" s="102"/>
      <c r="F14" s="102"/>
      <c r="G14" s="102"/>
      <c r="H14" s="89"/>
      <c r="I14" s="72"/>
      <c r="J14" s="73"/>
      <c r="K14" s="73"/>
      <c r="L14" s="74"/>
      <c r="M14" s="73"/>
      <c r="N14" s="74"/>
      <c r="O14" s="73"/>
      <c r="P14" s="41" t="str">
        <f t="shared" si="1"/>
        <v/>
      </c>
      <c r="Q14" s="73"/>
      <c r="R14" s="41" t="str">
        <f t="shared" si="2"/>
        <v/>
      </c>
      <c r="S14" s="42" t="str">
        <f>IF(H14="","",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4" s="46">
        <f t="shared" si="0"/>
        <v>0</v>
      </c>
      <c r="U14" s="47">
        <f t="shared" si="0"/>
        <v>0</v>
      </c>
      <c r="V14" s="47">
        <f t="shared" si="0"/>
        <v>0</v>
      </c>
      <c r="W14" s="44">
        <f t="shared" si="0"/>
        <v>0</v>
      </c>
      <c r="X14" s="41">
        <f t="shared" si="0"/>
        <v>0</v>
      </c>
      <c r="Y14" s="48">
        <f t="shared" si="0"/>
        <v>0</v>
      </c>
      <c r="Z14" s="47">
        <f t="shared" si="0"/>
        <v>0</v>
      </c>
      <c r="AA14" s="47" t="str">
        <f t="shared" si="0"/>
        <v/>
      </c>
      <c r="AB14" s="41" t="str">
        <f>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AA14=1,MIN(Q14,_xlfn.XLOOKUP($B$6,'(参考)宿泊料等'!$B$3:$B$25,_xlfn.XLOOKUP(H14,'(参考)宿泊料等'!$H$2:$BB$2,'(参考)宿泊料等'!$H$3:$BB$25,""),"")),""),""),"")</f>
        <v/>
      </c>
      <c r="AC14" s="41" t="str">
        <f t="shared" si="3"/>
        <v/>
      </c>
      <c r="AD14" s="42" t="str">
        <f>IF(AC14="","",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5" spans="1:30" ht="27" customHeight="1">
      <c r="A15" s="96"/>
      <c r="B15" s="100"/>
      <c r="C15" s="45" t="s">
        <v>67</v>
      </c>
      <c r="D15" s="101"/>
      <c r="E15" s="102"/>
      <c r="F15" s="102"/>
      <c r="G15" s="102"/>
      <c r="H15" s="89"/>
      <c r="I15" s="72"/>
      <c r="J15" s="73"/>
      <c r="K15" s="73"/>
      <c r="L15" s="74"/>
      <c r="M15" s="73"/>
      <c r="N15" s="74"/>
      <c r="O15" s="73"/>
      <c r="P15" s="41" t="str">
        <f t="shared" si="1"/>
        <v/>
      </c>
      <c r="Q15" s="73"/>
      <c r="R15" s="41" t="str">
        <f t="shared" si="2"/>
        <v/>
      </c>
      <c r="S15" s="42" t="str">
        <f>IF(H15="","",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5" s="46">
        <f t="shared" si="0"/>
        <v>0</v>
      </c>
      <c r="U15" s="47">
        <f t="shared" si="0"/>
        <v>0</v>
      </c>
      <c r="V15" s="47">
        <f t="shared" si="0"/>
        <v>0</v>
      </c>
      <c r="W15" s="44">
        <f t="shared" si="0"/>
        <v>0</v>
      </c>
      <c r="X15" s="41">
        <f t="shared" si="0"/>
        <v>0</v>
      </c>
      <c r="Y15" s="48">
        <f t="shared" si="0"/>
        <v>0</v>
      </c>
      <c r="Z15" s="47">
        <f t="shared" si="0"/>
        <v>0</v>
      </c>
      <c r="AA15" s="47" t="str">
        <f t="shared" si="0"/>
        <v/>
      </c>
      <c r="AB15" s="41" t="str">
        <f>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AA15=1,MIN(Q15,_xlfn.XLOOKUP($B$6,'(参考)宿泊料等'!$B$3:$B$25,_xlfn.XLOOKUP(H15,'(参考)宿泊料等'!$H$2:$BB$2,'(参考)宿泊料等'!$H$3:$BB$25,""),"")),""),""),"")</f>
        <v/>
      </c>
      <c r="AC15" s="41" t="str">
        <f t="shared" si="3"/>
        <v/>
      </c>
      <c r="AD15" s="42" t="str">
        <f>IF(AC15="","",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6" spans="1:30" ht="27" customHeight="1">
      <c r="A16" s="96"/>
      <c r="B16" s="100"/>
      <c r="C16" s="45" t="s">
        <v>67</v>
      </c>
      <c r="D16" s="101"/>
      <c r="E16" s="102"/>
      <c r="F16" s="102"/>
      <c r="G16" s="102"/>
      <c r="H16" s="89"/>
      <c r="I16" s="72"/>
      <c r="J16" s="73"/>
      <c r="K16" s="73"/>
      <c r="L16" s="74"/>
      <c r="M16" s="73"/>
      <c r="N16" s="74"/>
      <c r="O16" s="73"/>
      <c r="P16" s="41" t="str">
        <f t="shared" si="1"/>
        <v/>
      </c>
      <c r="Q16" s="73"/>
      <c r="R16" s="41" t="str">
        <f t="shared" si="2"/>
        <v/>
      </c>
      <c r="S16" s="42" t="str">
        <f>IF(H16="","",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6" s="46">
        <f t="shared" si="0"/>
        <v>0</v>
      </c>
      <c r="U16" s="47">
        <f t="shared" si="0"/>
        <v>0</v>
      </c>
      <c r="V16" s="47">
        <f t="shared" si="0"/>
        <v>0</v>
      </c>
      <c r="W16" s="44">
        <f t="shared" si="0"/>
        <v>0</v>
      </c>
      <c r="X16" s="41">
        <f t="shared" si="0"/>
        <v>0</v>
      </c>
      <c r="Y16" s="48">
        <f t="shared" si="0"/>
        <v>0</v>
      </c>
      <c r="Z16" s="47">
        <f t="shared" si="0"/>
        <v>0</v>
      </c>
      <c r="AA16" s="47" t="str">
        <f t="shared" si="0"/>
        <v/>
      </c>
      <c r="AB16" s="41" t="str">
        <f>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AA16=1,MIN(Q16,_xlfn.XLOOKUP($B$6,'(参考)宿泊料等'!$B$3:$B$25,_xlfn.XLOOKUP(H16,'(参考)宿泊料等'!$H$2:$BB$2,'(参考)宿泊料等'!$H$3:$BB$25,""),"")),""),""),"")</f>
        <v/>
      </c>
      <c r="AC16" s="41" t="str">
        <f t="shared" si="3"/>
        <v/>
      </c>
      <c r="AD16" s="42" t="str">
        <f>IF(AC16="","",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7" spans="1:30" ht="27" customHeight="1">
      <c r="A17" s="96"/>
      <c r="B17" s="100"/>
      <c r="C17" s="45" t="s">
        <v>67</v>
      </c>
      <c r="D17" s="101"/>
      <c r="E17" s="102"/>
      <c r="F17" s="102"/>
      <c r="G17" s="102"/>
      <c r="H17" s="89"/>
      <c r="I17" s="72"/>
      <c r="J17" s="73"/>
      <c r="K17" s="73"/>
      <c r="L17" s="74"/>
      <c r="M17" s="73"/>
      <c r="N17" s="74"/>
      <c r="O17" s="73"/>
      <c r="P17" s="41" t="str">
        <f t="shared" si="1"/>
        <v/>
      </c>
      <c r="Q17" s="73"/>
      <c r="R17" s="41" t="str">
        <f t="shared" si="2"/>
        <v/>
      </c>
      <c r="S17" s="42" t="str">
        <f>IF(H17="","",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7" s="46">
        <f t="shared" si="0"/>
        <v>0</v>
      </c>
      <c r="U17" s="47">
        <f t="shared" si="0"/>
        <v>0</v>
      </c>
      <c r="V17" s="47">
        <f t="shared" si="0"/>
        <v>0</v>
      </c>
      <c r="W17" s="44">
        <f t="shared" si="0"/>
        <v>0</v>
      </c>
      <c r="X17" s="41">
        <f t="shared" si="0"/>
        <v>0</v>
      </c>
      <c r="Y17" s="48">
        <f t="shared" si="0"/>
        <v>0</v>
      </c>
      <c r="Z17" s="47">
        <f t="shared" si="0"/>
        <v>0</v>
      </c>
      <c r="AA17" s="47" t="str">
        <f t="shared" si="0"/>
        <v/>
      </c>
      <c r="AB17" s="41" t="str">
        <f>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AA17=1,MIN(Q17,_xlfn.XLOOKUP($B$6,'(参考)宿泊料等'!$B$3:$B$25,_xlfn.XLOOKUP(H17,'(参考)宿泊料等'!$H$2:$BB$2,'(参考)宿泊料等'!$H$3:$BB$25,""),"")),""),""),"")</f>
        <v/>
      </c>
      <c r="AC17" s="41" t="str">
        <f t="shared" si="3"/>
        <v/>
      </c>
      <c r="AD17" s="42" t="str">
        <f>IF(AC17="","",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8" spans="1:30" ht="27" customHeight="1">
      <c r="A18" s="96"/>
      <c r="B18" s="100"/>
      <c r="C18" s="45" t="s">
        <v>67</v>
      </c>
      <c r="D18" s="101"/>
      <c r="E18" s="102"/>
      <c r="F18" s="102"/>
      <c r="G18" s="102"/>
      <c r="H18" s="89"/>
      <c r="I18" s="72"/>
      <c r="J18" s="73"/>
      <c r="K18" s="73"/>
      <c r="L18" s="74"/>
      <c r="M18" s="73"/>
      <c r="N18" s="74"/>
      <c r="O18" s="73"/>
      <c r="P18" s="41" t="str">
        <f t="shared" si="1"/>
        <v/>
      </c>
      <c r="Q18" s="73"/>
      <c r="R18" s="41" t="str">
        <f t="shared" si="2"/>
        <v/>
      </c>
      <c r="S18" s="42" t="str">
        <f>IF(H18="","",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8" s="46">
        <f t="shared" si="0"/>
        <v>0</v>
      </c>
      <c r="U18" s="47">
        <f t="shared" si="0"/>
        <v>0</v>
      </c>
      <c r="V18" s="47">
        <f t="shared" si="0"/>
        <v>0</v>
      </c>
      <c r="W18" s="44">
        <f t="shared" si="0"/>
        <v>0</v>
      </c>
      <c r="X18" s="41">
        <f t="shared" si="0"/>
        <v>0</v>
      </c>
      <c r="Y18" s="48">
        <f t="shared" si="0"/>
        <v>0</v>
      </c>
      <c r="Z18" s="47">
        <f t="shared" si="0"/>
        <v>0</v>
      </c>
      <c r="AA18" s="47" t="str">
        <f t="shared" si="0"/>
        <v/>
      </c>
      <c r="AB18" s="41" t="str">
        <f>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AA18=1,MIN(Q18,_xlfn.XLOOKUP($B$6,'(参考)宿泊料等'!$B$3:$B$25,_xlfn.XLOOKUP(H18,'(参考)宿泊料等'!$H$2:$BB$2,'(参考)宿泊料等'!$H$3:$BB$25,""),"")),""),""),"")</f>
        <v/>
      </c>
      <c r="AC18" s="41" t="str">
        <f t="shared" si="3"/>
        <v/>
      </c>
      <c r="AD18" s="42" t="str">
        <f>IF(AC18="","",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19" spans="1:30" ht="27" customHeight="1">
      <c r="A19" s="96"/>
      <c r="B19" s="100"/>
      <c r="C19" s="45" t="s">
        <v>67</v>
      </c>
      <c r="D19" s="101"/>
      <c r="E19" s="102"/>
      <c r="F19" s="102"/>
      <c r="G19" s="102"/>
      <c r="H19" s="89"/>
      <c r="I19" s="72"/>
      <c r="J19" s="73"/>
      <c r="K19" s="73"/>
      <c r="L19" s="74"/>
      <c r="M19" s="73"/>
      <c r="N19" s="74"/>
      <c r="O19" s="73"/>
      <c r="P19" s="41" t="str">
        <f t="shared" si="1"/>
        <v/>
      </c>
      <c r="Q19" s="73"/>
      <c r="R19" s="41" t="str">
        <f t="shared" si="2"/>
        <v/>
      </c>
      <c r="S19" s="42" t="str">
        <f>IF(H19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19" s="46">
        <f t="shared" si="0"/>
        <v>0</v>
      </c>
      <c r="U19" s="47">
        <f t="shared" si="0"/>
        <v>0</v>
      </c>
      <c r="V19" s="47">
        <f t="shared" si="0"/>
        <v>0</v>
      </c>
      <c r="W19" s="44">
        <f t="shared" si="0"/>
        <v>0</v>
      </c>
      <c r="X19" s="41">
        <f t="shared" si="0"/>
        <v>0</v>
      </c>
      <c r="Y19" s="48">
        <f t="shared" si="0"/>
        <v>0</v>
      </c>
      <c r="Z19" s="47">
        <f t="shared" si="0"/>
        <v>0</v>
      </c>
      <c r="AA19" s="47" t="str">
        <f t="shared" si="0"/>
        <v/>
      </c>
      <c r="AB19" s="41" t="str">
        <f>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AA19=1,MIN(Q19,_xlfn.XLOOKUP($B$6,'(参考)宿泊料等'!$B$3:$B$25,_xlfn.XLOOKUP(H19,'(参考)宿泊料等'!$H$2:$BB$2,'(参考)宿泊料等'!$H$3:$BB$25,""),"")),""),""),"")</f>
        <v/>
      </c>
      <c r="AC19" s="41" t="str">
        <f t="shared" si="3"/>
        <v/>
      </c>
      <c r="AD19" s="42" t="str">
        <f>IF(AC19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0" spans="1:30" ht="27" customHeight="1">
      <c r="A20" s="96"/>
      <c r="B20" s="100"/>
      <c r="C20" s="45" t="s">
        <v>67</v>
      </c>
      <c r="D20" s="101"/>
      <c r="E20" s="102"/>
      <c r="F20" s="102"/>
      <c r="G20" s="102"/>
      <c r="H20" s="89"/>
      <c r="I20" s="72"/>
      <c r="J20" s="73"/>
      <c r="K20" s="73"/>
      <c r="L20" s="74"/>
      <c r="M20" s="73"/>
      <c r="N20" s="74"/>
      <c r="O20" s="73"/>
      <c r="P20" s="41" t="str">
        <f t="shared" si="1"/>
        <v/>
      </c>
      <c r="Q20" s="73"/>
      <c r="R20" s="41" t="str">
        <f t="shared" si="2"/>
        <v/>
      </c>
      <c r="S20" s="42" t="str">
        <f>IF(H20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0" s="46">
        <f t="shared" si="0"/>
        <v>0</v>
      </c>
      <c r="U20" s="47">
        <f t="shared" si="0"/>
        <v>0</v>
      </c>
      <c r="V20" s="47">
        <f t="shared" si="0"/>
        <v>0</v>
      </c>
      <c r="W20" s="44">
        <f t="shared" si="0"/>
        <v>0</v>
      </c>
      <c r="X20" s="41">
        <f t="shared" si="0"/>
        <v>0</v>
      </c>
      <c r="Y20" s="48">
        <f t="shared" si="0"/>
        <v>0</v>
      </c>
      <c r="Z20" s="47">
        <f t="shared" si="0"/>
        <v>0</v>
      </c>
      <c r="AA20" s="47" t="str">
        <f t="shared" si="0"/>
        <v/>
      </c>
      <c r="AB20" s="41" t="str">
        <f>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AA20=1,MIN(Q20,_xlfn.XLOOKUP($B$6,'(参考)宿泊料等'!$B$3:$B$25,_xlfn.XLOOKUP(H20,'(参考)宿泊料等'!$H$2:$BB$2,'(参考)宿泊料等'!$H$3:$BB$25,""),"")),""),""),"")</f>
        <v/>
      </c>
      <c r="AC20" s="41" t="str">
        <f t="shared" si="3"/>
        <v/>
      </c>
      <c r="AD20" s="42" t="str">
        <f>IF(AC20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1" spans="1:30" ht="27" customHeight="1">
      <c r="A21" s="96"/>
      <c r="B21" s="100"/>
      <c r="C21" s="45" t="s">
        <v>67</v>
      </c>
      <c r="D21" s="101"/>
      <c r="E21" s="102"/>
      <c r="F21" s="102"/>
      <c r="G21" s="102"/>
      <c r="H21" s="89"/>
      <c r="I21" s="72"/>
      <c r="J21" s="73"/>
      <c r="K21" s="73"/>
      <c r="L21" s="74"/>
      <c r="M21" s="73"/>
      <c r="N21" s="74"/>
      <c r="O21" s="73"/>
      <c r="P21" s="41" t="str">
        <f t="shared" si="1"/>
        <v/>
      </c>
      <c r="Q21" s="73"/>
      <c r="R21" s="41" t="str">
        <f t="shared" si="2"/>
        <v/>
      </c>
      <c r="S21" s="42" t="str">
        <f>IF(H21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1" s="46">
        <f t="shared" si="0"/>
        <v>0</v>
      </c>
      <c r="U21" s="47">
        <f t="shared" si="0"/>
        <v>0</v>
      </c>
      <c r="V21" s="47">
        <f t="shared" si="0"/>
        <v>0</v>
      </c>
      <c r="W21" s="44">
        <f t="shared" si="0"/>
        <v>0</v>
      </c>
      <c r="X21" s="41">
        <f t="shared" si="0"/>
        <v>0</v>
      </c>
      <c r="Y21" s="48">
        <f t="shared" si="0"/>
        <v>0</v>
      </c>
      <c r="Z21" s="47">
        <f t="shared" si="0"/>
        <v>0</v>
      </c>
      <c r="AA21" s="47" t="str">
        <f t="shared" si="0"/>
        <v/>
      </c>
      <c r="AB21" s="41" t="str">
        <f>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AA21=1,MIN(Q21,_xlfn.XLOOKUP($B$6,'(参考)宿泊料等'!$B$3:$B$25,_xlfn.XLOOKUP(H21,'(参考)宿泊料等'!$H$2:$BB$2,'(参考)宿泊料等'!$H$3:$BB$25,""),"")),""),""),"")</f>
        <v/>
      </c>
      <c r="AC21" s="41" t="str">
        <f t="shared" si="3"/>
        <v/>
      </c>
      <c r="AD21" s="42" t="str">
        <f>IF(AC21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2" spans="1:30" ht="27" customHeight="1">
      <c r="A22" s="96"/>
      <c r="B22" s="100"/>
      <c r="C22" s="45" t="s">
        <v>67</v>
      </c>
      <c r="D22" s="101"/>
      <c r="E22" s="102"/>
      <c r="F22" s="102"/>
      <c r="G22" s="102"/>
      <c r="H22" s="89"/>
      <c r="I22" s="72"/>
      <c r="J22" s="73"/>
      <c r="K22" s="73"/>
      <c r="L22" s="74"/>
      <c r="M22" s="73"/>
      <c r="N22" s="74"/>
      <c r="O22" s="73"/>
      <c r="P22" s="41" t="str">
        <f t="shared" si="1"/>
        <v/>
      </c>
      <c r="Q22" s="73"/>
      <c r="R22" s="41" t="str">
        <f t="shared" si="2"/>
        <v/>
      </c>
      <c r="S22" s="42" t="str">
        <f>IF(H22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2" s="46">
        <f t="shared" si="0"/>
        <v>0</v>
      </c>
      <c r="U22" s="47">
        <f t="shared" si="0"/>
        <v>0</v>
      </c>
      <c r="V22" s="47">
        <f t="shared" si="0"/>
        <v>0</v>
      </c>
      <c r="W22" s="44">
        <f t="shared" si="0"/>
        <v>0</v>
      </c>
      <c r="X22" s="41">
        <f t="shared" si="0"/>
        <v>0</v>
      </c>
      <c r="Y22" s="48">
        <f t="shared" si="0"/>
        <v>0</v>
      </c>
      <c r="Z22" s="47">
        <f t="shared" si="0"/>
        <v>0</v>
      </c>
      <c r="AA22" s="47" t="str">
        <f t="shared" si="0"/>
        <v/>
      </c>
      <c r="AB22" s="41" t="str">
        <f>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AA22=1,MIN(Q22,_xlfn.XLOOKUP($B$6,'(参考)宿泊料等'!$B$3:$B$25,_xlfn.XLOOKUP(H22,'(参考)宿泊料等'!$H$2:$BB$2,'(参考)宿泊料等'!$H$3:$BB$25,""),"")),""),""),"")</f>
        <v/>
      </c>
      <c r="AC22" s="41" t="str">
        <f t="shared" si="3"/>
        <v/>
      </c>
      <c r="AD22" s="42" t="str">
        <f>IF(AC22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3" spans="1:30" ht="27" customHeight="1">
      <c r="A23" s="96"/>
      <c r="B23" s="100"/>
      <c r="C23" s="45" t="s">
        <v>67</v>
      </c>
      <c r="D23" s="101"/>
      <c r="E23" s="102"/>
      <c r="F23" s="102"/>
      <c r="G23" s="102"/>
      <c r="H23" s="89"/>
      <c r="I23" s="72"/>
      <c r="J23" s="73"/>
      <c r="K23" s="73"/>
      <c r="L23" s="74"/>
      <c r="M23" s="73"/>
      <c r="N23" s="74"/>
      <c r="O23" s="73"/>
      <c r="P23" s="41" t="str">
        <f t="shared" si="1"/>
        <v/>
      </c>
      <c r="Q23" s="73"/>
      <c r="R23" s="41" t="str">
        <f t="shared" si="2"/>
        <v/>
      </c>
      <c r="S23" s="42" t="str">
        <f>IF(H23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3" s="46">
        <f t="shared" si="0"/>
        <v>0</v>
      </c>
      <c r="U23" s="47">
        <f t="shared" si="0"/>
        <v>0</v>
      </c>
      <c r="V23" s="47">
        <f t="shared" si="0"/>
        <v>0</v>
      </c>
      <c r="W23" s="44">
        <f t="shared" si="0"/>
        <v>0</v>
      </c>
      <c r="X23" s="41">
        <f t="shared" si="0"/>
        <v>0</v>
      </c>
      <c r="Y23" s="48">
        <f t="shared" si="0"/>
        <v>0</v>
      </c>
      <c r="Z23" s="47">
        <f t="shared" si="0"/>
        <v>0</v>
      </c>
      <c r="AA23" s="47" t="str">
        <f t="shared" si="0"/>
        <v/>
      </c>
      <c r="AB23" s="41" t="str">
        <f>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AA23=1,MIN(Q23,_xlfn.XLOOKUP($B$6,'(参考)宿泊料等'!$B$3:$B$25,_xlfn.XLOOKUP(H23,'(参考)宿泊料等'!$H$2:$BB$2,'(参考)宿泊料等'!$H$3:$BB$25,""),"")),""),""),"")</f>
        <v/>
      </c>
      <c r="AC23" s="41" t="str">
        <f t="shared" si="3"/>
        <v/>
      </c>
      <c r="AD23" s="42" t="str">
        <f>IF(AC23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4" spans="1:30" ht="27" customHeight="1">
      <c r="A24" s="96"/>
      <c r="B24" s="100"/>
      <c r="C24" s="45" t="s">
        <v>67</v>
      </c>
      <c r="D24" s="101"/>
      <c r="E24" s="102"/>
      <c r="F24" s="102"/>
      <c r="G24" s="102"/>
      <c r="H24" s="89"/>
      <c r="I24" s="72"/>
      <c r="J24" s="73"/>
      <c r="K24" s="73"/>
      <c r="L24" s="74"/>
      <c r="M24" s="73"/>
      <c r="N24" s="74"/>
      <c r="O24" s="73"/>
      <c r="P24" s="41" t="str">
        <f t="shared" si="1"/>
        <v/>
      </c>
      <c r="Q24" s="73"/>
      <c r="R24" s="41" t="str">
        <f t="shared" si="2"/>
        <v/>
      </c>
      <c r="S24" s="42" t="str">
        <f>IF(H24="","",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4" s="46">
        <f t="shared" si="0"/>
        <v>0</v>
      </c>
      <c r="U24" s="47">
        <f t="shared" si="0"/>
        <v>0</v>
      </c>
      <c r="V24" s="47">
        <f t="shared" si="0"/>
        <v>0</v>
      </c>
      <c r="W24" s="44">
        <f t="shared" si="0"/>
        <v>0</v>
      </c>
      <c r="X24" s="41">
        <f t="shared" si="0"/>
        <v>0</v>
      </c>
      <c r="Y24" s="48">
        <f t="shared" si="0"/>
        <v>0</v>
      </c>
      <c r="Z24" s="47">
        <f t="shared" si="0"/>
        <v>0</v>
      </c>
      <c r="AA24" s="47" t="str">
        <f t="shared" si="0"/>
        <v/>
      </c>
      <c r="AB24" s="41" t="str">
        <f>IFERROR(IF(OR(H24="北海道",H24="青森県",H24="岩手県",H24="宮城県",H24="秋田県",H24="山形県",H24="福島県",H24="茨城県",H24="栃木県",H24="群馬県",H24="埼玉県",H24="千葉県",H24="東京都",H24="神奈川県",H24="新潟県",H24="富山県",H24="石川県",H24="福井県",H24="山梨県",H24="長野県",H24="岐阜県",H24="静岡県",H24="愛知県",H24="三重県",H24="滋賀県",H24="京都府",H24="大阪府",H24="兵庫県",H24="奈良県",H24="和歌山県",H24="鳥取県",H24="島根県",H24="岡山県",H24="広島県",H24="山口県",H24="徳島県",H24="香川県",H24="愛媛県",H24="高知県",H24="福岡県",H24="佐賀県",H24="長崎県",H24="熊本県",H24="大分県",H24="宮崎県",H24="鹿児島県",H24="沖縄県"),IF(AA24=1,MIN(Q24,_xlfn.XLOOKUP($B$6,'(参考)宿泊料等'!$B$3:$B$25,_xlfn.XLOOKUP(H24,'(参考)宿泊料等'!$H$2:$BB$2,'(参考)宿泊料等'!$H$3:$BB$25,""),"")),""),""),"")</f>
        <v/>
      </c>
      <c r="AC24" s="41" t="str">
        <f t="shared" si="3"/>
        <v/>
      </c>
      <c r="AD24" s="42" t="str">
        <f>IF(AC24="","",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5" spans="1:30" ht="27" customHeight="1">
      <c r="A25" s="96"/>
      <c r="B25" s="100"/>
      <c r="C25" s="45" t="s">
        <v>67</v>
      </c>
      <c r="D25" s="101"/>
      <c r="E25" s="102"/>
      <c r="F25" s="102"/>
      <c r="G25" s="102"/>
      <c r="H25" s="89"/>
      <c r="I25" s="72"/>
      <c r="J25" s="73"/>
      <c r="K25" s="73"/>
      <c r="L25" s="74"/>
      <c r="M25" s="73"/>
      <c r="N25" s="74"/>
      <c r="O25" s="73"/>
      <c r="P25" s="41" t="str">
        <f t="shared" si="1"/>
        <v/>
      </c>
      <c r="Q25" s="73"/>
      <c r="R25" s="41" t="str">
        <f t="shared" si="2"/>
        <v/>
      </c>
      <c r="S25" s="42" t="str">
        <f>IF(H25="","",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5" s="46">
        <f t="shared" ref="T25:AA33" si="4">I25</f>
        <v>0</v>
      </c>
      <c r="U25" s="47">
        <f t="shared" si="4"/>
        <v>0</v>
      </c>
      <c r="V25" s="47">
        <f t="shared" si="4"/>
        <v>0</v>
      </c>
      <c r="W25" s="44">
        <f t="shared" si="4"/>
        <v>0</v>
      </c>
      <c r="X25" s="41">
        <f t="shared" si="4"/>
        <v>0</v>
      </c>
      <c r="Y25" s="48">
        <f t="shared" si="4"/>
        <v>0</v>
      </c>
      <c r="Z25" s="47">
        <f t="shared" si="4"/>
        <v>0</v>
      </c>
      <c r="AA25" s="47" t="str">
        <f t="shared" si="4"/>
        <v/>
      </c>
      <c r="AB25" s="41" t="str">
        <f>IFERROR(IF(OR(H25="北海道",H25="青森県",H25="岩手県",H25="宮城県",H25="秋田県",H25="山形県",H25="福島県",H25="茨城県",H25="栃木県",H25="群馬県",H25="埼玉県",H25="千葉県",H25="東京都",H25="神奈川県",H25="新潟県",H25="富山県",H25="石川県",H25="福井県",H25="山梨県",H25="長野県",H25="岐阜県",H25="静岡県",H25="愛知県",H25="三重県",H25="滋賀県",H25="京都府",H25="大阪府",H25="兵庫県",H25="奈良県",H25="和歌山県",H25="鳥取県",H25="島根県",H25="岡山県",H25="広島県",H25="山口県",H25="徳島県",H25="香川県",H25="愛媛県",H25="高知県",H25="福岡県",H25="佐賀県",H25="長崎県",H25="熊本県",H25="大分県",H25="宮崎県",H25="鹿児島県",H25="沖縄県"),IF(AA25=1,MIN(Q25,_xlfn.XLOOKUP($B$6,'(参考)宿泊料等'!$B$3:$B$25,_xlfn.XLOOKUP(H25,'(参考)宿泊料等'!$H$2:$BB$2,'(参考)宿泊料等'!$H$3:$BB$25,""),"")),""),""),"")</f>
        <v/>
      </c>
      <c r="AC25" s="41" t="str">
        <f t="shared" si="3"/>
        <v/>
      </c>
      <c r="AD25" s="42" t="str">
        <f>IF(AC25="","",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6" spans="1:30" ht="27" customHeight="1">
      <c r="A26" s="96"/>
      <c r="B26" s="100"/>
      <c r="C26" s="45" t="s">
        <v>67</v>
      </c>
      <c r="D26" s="101"/>
      <c r="E26" s="102"/>
      <c r="F26" s="102"/>
      <c r="G26" s="102"/>
      <c r="H26" s="89"/>
      <c r="I26" s="72"/>
      <c r="J26" s="73"/>
      <c r="K26" s="73"/>
      <c r="L26" s="74"/>
      <c r="M26" s="73"/>
      <c r="N26" s="74"/>
      <c r="O26" s="73"/>
      <c r="P26" s="41" t="str">
        <f t="shared" si="1"/>
        <v/>
      </c>
      <c r="Q26" s="73"/>
      <c r="R26" s="41" t="str">
        <f t="shared" si="2"/>
        <v/>
      </c>
      <c r="S26" s="42" t="str">
        <f>IF(H26="","",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6" s="46">
        <f t="shared" si="4"/>
        <v>0</v>
      </c>
      <c r="U26" s="47">
        <f t="shared" si="4"/>
        <v>0</v>
      </c>
      <c r="V26" s="47">
        <f t="shared" si="4"/>
        <v>0</v>
      </c>
      <c r="W26" s="44">
        <f t="shared" si="4"/>
        <v>0</v>
      </c>
      <c r="X26" s="41">
        <f t="shared" si="4"/>
        <v>0</v>
      </c>
      <c r="Y26" s="48">
        <f t="shared" si="4"/>
        <v>0</v>
      </c>
      <c r="Z26" s="47">
        <f t="shared" si="4"/>
        <v>0</v>
      </c>
      <c r="AA26" s="47" t="str">
        <f t="shared" si="4"/>
        <v/>
      </c>
      <c r="AB26" s="41" t="str">
        <f>IFERROR(IF(OR(H26="北海道",H26="青森県",H26="岩手県",H26="宮城県",H26="秋田県",H26="山形県",H26="福島県",H26="茨城県",H26="栃木県",H26="群馬県",H26="埼玉県",H26="千葉県",H26="東京都",H26="神奈川県",H26="新潟県",H26="富山県",H26="石川県",H26="福井県",H26="山梨県",H26="長野県",H26="岐阜県",H26="静岡県",H26="愛知県",H26="三重県",H26="滋賀県",H26="京都府",H26="大阪府",H26="兵庫県",H26="奈良県",H26="和歌山県",H26="鳥取県",H26="島根県",H26="岡山県",H26="広島県",H26="山口県",H26="徳島県",H26="香川県",H26="愛媛県",H26="高知県",H26="福岡県",H26="佐賀県",H26="長崎県",H26="熊本県",H26="大分県",H26="宮崎県",H26="鹿児島県",H26="沖縄県"),IF(AA26=1,MIN(Q26,_xlfn.XLOOKUP($B$6,'(参考)宿泊料等'!$B$3:$B$25,_xlfn.XLOOKUP(H26,'(参考)宿泊料等'!$H$2:$BB$2,'(参考)宿泊料等'!$H$3:$BB$25,""),"")),""),""),"")</f>
        <v/>
      </c>
      <c r="AC26" s="41" t="str">
        <f t="shared" si="3"/>
        <v/>
      </c>
      <c r="AD26" s="42" t="str">
        <f>IF(AC26="","",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7" spans="1:30" ht="27" customHeight="1">
      <c r="A27" s="96"/>
      <c r="B27" s="100"/>
      <c r="C27" s="45" t="s">
        <v>67</v>
      </c>
      <c r="D27" s="101"/>
      <c r="E27" s="102"/>
      <c r="F27" s="102"/>
      <c r="G27" s="102"/>
      <c r="H27" s="89"/>
      <c r="I27" s="72"/>
      <c r="J27" s="73"/>
      <c r="K27" s="73"/>
      <c r="L27" s="74"/>
      <c r="M27" s="73"/>
      <c r="N27" s="74"/>
      <c r="O27" s="73"/>
      <c r="P27" s="41" t="str">
        <f t="shared" si="1"/>
        <v/>
      </c>
      <c r="Q27" s="73"/>
      <c r="R27" s="41" t="str">
        <f t="shared" si="2"/>
        <v/>
      </c>
      <c r="S27" s="42" t="str">
        <f>IF(H27="","",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7" s="46">
        <f t="shared" si="4"/>
        <v>0</v>
      </c>
      <c r="U27" s="47">
        <f t="shared" si="4"/>
        <v>0</v>
      </c>
      <c r="V27" s="47">
        <f t="shared" si="4"/>
        <v>0</v>
      </c>
      <c r="W27" s="44">
        <f t="shared" si="4"/>
        <v>0</v>
      </c>
      <c r="X27" s="41">
        <f t="shared" si="4"/>
        <v>0</v>
      </c>
      <c r="Y27" s="48">
        <f t="shared" si="4"/>
        <v>0</v>
      </c>
      <c r="Z27" s="47">
        <f t="shared" si="4"/>
        <v>0</v>
      </c>
      <c r="AA27" s="47" t="str">
        <f t="shared" si="4"/>
        <v/>
      </c>
      <c r="AB27" s="41" t="str">
        <f>IFERROR(IF(OR(H27="北海道",H27="青森県",H27="岩手県",H27="宮城県",H27="秋田県",H27="山形県",H27="福島県",H27="茨城県",H27="栃木県",H27="群馬県",H27="埼玉県",H27="千葉県",H27="東京都",H27="神奈川県",H27="新潟県",H27="富山県",H27="石川県",H27="福井県",H27="山梨県",H27="長野県",H27="岐阜県",H27="静岡県",H27="愛知県",H27="三重県",H27="滋賀県",H27="京都府",H27="大阪府",H27="兵庫県",H27="奈良県",H27="和歌山県",H27="鳥取県",H27="島根県",H27="岡山県",H27="広島県",H27="山口県",H27="徳島県",H27="香川県",H27="愛媛県",H27="高知県",H27="福岡県",H27="佐賀県",H27="長崎県",H27="熊本県",H27="大分県",H27="宮崎県",H27="鹿児島県",H27="沖縄県"),IF(AA27=1,MIN(Q27,_xlfn.XLOOKUP($B$6,'(参考)宿泊料等'!$B$3:$B$25,_xlfn.XLOOKUP(H27,'(参考)宿泊料等'!$H$2:$BB$2,'(参考)宿泊料等'!$H$3:$BB$25,""),"")),""),""),"")</f>
        <v/>
      </c>
      <c r="AC27" s="41" t="str">
        <f t="shared" si="3"/>
        <v/>
      </c>
      <c r="AD27" s="42" t="str">
        <f>IF(AC27="","",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8" spans="1:30" ht="27" customHeight="1">
      <c r="A28" s="96"/>
      <c r="B28" s="100"/>
      <c r="C28" s="45" t="s">
        <v>67</v>
      </c>
      <c r="D28" s="101"/>
      <c r="E28" s="102"/>
      <c r="F28" s="102"/>
      <c r="G28" s="102"/>
      <c r="H28" s="89"/>
      <c r="I28" s="72"/>
      <c r="J28" s="73"/>
      <c r="K28" s="73"/>
      <c r="L28" s="74"/>
      <c r="M28" s="73"/>
      <c r="N28" s="74"/>
      <c r="O28" s="73"/>
      <c r="P28" s="41" t="str">
        <f t="shared" si="1"/>
        <v/>
      </c>
      <c r="Q28" s="73"/>
      <c r="R28" s="41" t="str">
        <f t="shared" si="2"/>
        <v/>
      </c>
      <c r="S28" s="42" t="str">
        <f>IF(H28="","",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8" s="46">
        <f t="shared" si="4"/>
        <v>0</v>
      </c>
      <c r="U28" s="47">
        <f t="shared" si="4"/>
        <v>0</v>
      </c>
      <c r="V28" s="47">
        <f t="shared" si="4"/>
        <v>0</v>
      </c>
      <c r="W28" s="44">
        <f t="shared" si="4"/>
        <v>0</v>
      </c>
      <c r="X28" s="41">
        <f t="shared" si="4"/>
        <v>0</v>
      </c>
      <c r="Y28" s="48">
        <f t="shared" si="4"/>
        <v>0</v>
      </c>
      <c r="Z28" s="47">
        <f t="shared" si="4"/>
        <v>0</v>
      </c>
      <c r="AA28" s="47" t="str">
        <f t="shared" si="4"/>
        <v/>
      </c>
      <c r="AB28" s="41" t="str">
        <f>IFERROR(IF(OR(H28="北海道",H28="青森県",H28="岩手県",H28="宮城県",H28="秋田県",H28="山形県",H28="福島県",H28="茨城県",H28="栃木県",H28="群馬県",H28="埼玉県",H28="千葉県",H28="東京都",H28="神奈川県",H28="新潟県",H28="富山県",H28="石川県",H28="福井県",H28="山梨県",H28="長野県",H28="岐阜県",H28="静岡県",H28="愛知県",H28="三重県",H28="滋賀県",H28="京都府",H28="大阪府",H28="兵庫県",H28="奈良県",H28="和歌山県",H28="鳥取県",H28="島根県",H28="岡山県",H28="広島県",H28="山口県",H28="徳島県",H28="香川県",H28="愛媛県",H28="高知県",H28="福岡県",H28="佐賀県",H28="長崎県",H28="熊本県",H28="大分県",H28="宮崎県",H28="鹿児島県",H28="沖縄県"),IF(AA28=1,MIN(Q28,_xlfn.XLOOKUP($B$6,'(参考)宿泊料等'!$B$3:$B$25,_xlfn.XLOOKUP(H28,'(参考)宿泊料等'!$H$2:$BB$2,'(参考)宿泊料等'!$H$3:$BB$25,""),"")),""),""),"")</f>
        <v/>
      </c>
      <c r="AC28" s="41" t="str">
        <f t="shared" si="3"/>
        <v/>
      </c>
      <c r="AD28" s="42" t="str">
        <f>IF(AC28="","",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29" spans="1:30" ht="27" customHeight="1">
      <c r="A29" s="96"/>
      <c r="B29" s="100"/>
      <c r="C29" s="45" t="s">
        <v>67</v>
      </c>
      <c r="D29" s="101"/>
      <c r="E29" s="102"/>
      <c r="F29" s="102"/>
      <c r="G29" s="102"/>
      <c r="H29" s="89"/>
      <c r="I29" s="72"/>
      <c r="J29" s="73"/>
      <c r="K29" s="73"/>
      <c r="L29" s="74"/>
      <c r="M29" s="73"/>
      <c r="N29" s="74"/>
      <c r="O29" s="73"/>
      <c r="P29" s="41" t="str">
        <f t="shared" si="1"/>
        <v/>
      </c>
      <c r="Q29" s="73"/>
      <c r="R29" s="41" t="str">
        <f t="shared" si="2"/>
        <v/>
      </c>
      <c r="S29" s="42" t="str">
        <f>IF(H29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29" s="46">
        <f t="shared" si="4"/>
        <v>0</v>
      </c>
      <c r="U29" s="47">
        <f t="shared" si="4"/>
        <v>0</v>
      </c>
      <c r="V29" s="47">
        <f t="shared" si="4"/>
        <v>0</v>
      </c>
      <c r="W29" s="44">
        <f t="shared" si="4"/>
        <v>0</v>
      </c>
      <c r="X29" s="41">
        <f t="shared" si="4"/>
        <v>0</v>
      </c>
      <c r="Y29" s="48">
        <f t="shared" si="4"/>
        <v>0</v>
      </c>
      <c r="Z29" s="47">
        <f t="shared" si="4"/>
        <v>0</v>
      </c>
      <c r="AA29" s="47" t="str">
        <f t="shared" si="4"/>
        <v/>
      </c>
      <c r="AB29" s="41" t="str">
        <f>IFERROR(IF(OR(H29="北海道",H29="青森県",H29="岩手県",H29="宮城県",H29="秋田県",H29="山形県",H29="福島県",H29="茨城県",H29="栃木県",H29="群馬県",H29="埼玉県",H29="千葉県",H29="東京都",H29="神奈川県",H29="新潟県",H29="富山県",H29="石川県",H29="福井県",H29="山梨県",H29="長野県",H29="岐阜県",H29="静岡県",H29="愛知県",H29="三重県",H29="滋賀県",H29="京都府",H29="大阪府",H29="兵庫県",H29="奈良県",H29="和歌山県",H29="鳥取県",H29="島根県",H29="岡山県",H29="広島県",H29="山口県",H29="徳島県",H29="香川県",H29="愛媛県",H29="高知県",H29="福岡県",H29="佐賀県",H29="長崎県",H29="熊本県",H29="大分県",H29="宮崎県",H29="鹿児島県",H29="沖縄県"),IF(AA29=1,MIN(Q29,_xlfn.XLOOKUP($B$6,'(参考)宿泊料等'!$B$3:$B$25,_xlfn.XLOOKUP(H29,'(参考)宿泊料等'!$H$2:$BB$2,'(参考)宿泊料等'!$H$3:$BB$25,""),"")),""),""),"")</f>
        <v/>
      </c>
      <c r="AC29" s="41" t="str">
        <f t="shared" si="3"/>
        <v/>
      </c>
      <c r="AD29" s="42" t="str">
        <f>IF(AC29="","",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0" spans="1:30" ht="27" customHeight="1">
      <c r="A30" s="96"/>
      <c r="B30" s="100"/>
      <c r="C30" s="45" t="s">
        <v>67</v>
      </c>
      <c r="D30" s="101"/>
      <c r="E30" s="102"/>
      <c r="F30" s="102"/>
      <c r="G30" s="102"/>
      <c r="H30" s="89"/>
      <c r="I30" s="72"/>
      <c r="J30" s="73"/>
      <c r="K30" s="73"/>
      <c r="L30" s="74"/>
      <c r="M30" s="73"/>
      <c r="N30" s="74"/>
      <c r="O30" s="73"/>
      <c r="P30" s="41" t="str">
        <f t="shared" si="1"/>
        <v/>
      </c>
      <c r="Q30" s="73"/>
      <c r="R30" s="41" t="str">
        <f t="shared" si="2"/>
        <v/>
      </c>
      <c r="S30" s="42" t="str">
        <f>IF(H30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30" s="46">
        <f t="shared" si="4"/>
        <v>0</v>
      </c>
      <c r="U30" s="47">
        <f t="shared" si="4"/>
        <v>0</v>
      </c>
      <c r="V30" s="47">
        <f t="shared" si="4"/>
        <v>0</v>
      </c>
      <c r="W30" s="44">
        <f t="shared" si="4"/>
        <v>0</v>
      </c>
      <c r="X30" s="41">
        <f t="shared" si="4"/>
        <v>0</v>
      </c>
      <c r="Y30" s="48">
        <f t="shared" si="4"/>
        <v>0</v>
      </c>
      <c r="Z30" s="47">
        <f t="shared" si="4"/>
        <v>0</v>
      </c>
      <c r="AA30" s="47" t="str">
        <f t="shared" si="4"/>
        <v/>
      </c>
      <c r="AB30" s="41" t="str">
        <f>IFERROR(IF(OR(H30="北海道",H30="青森県",H30="岩手県",H30="宮城県",H30="秋田県",H30="山形県",H30="福島県",H30="茨城県",H30="栃木県",H30="群馬県",H30="埼玉県",H30="千葉県",H30="東京都",H30="神奈川県",H30="新潟県",H30="富山県",H30="石川県",H30="福井県",H30="山梨県",H30="長野県",H30="岐阜県",H30="静岡県",H30="愛知県",H30="三重県",H30="滋賀県",H30="京都府",H30="大阪府",H30="兵庫県",H30="奈良県",H30="和歌山県",H30="鳥取県",H30="島根県",H30="岡山県",H30="広島県",H30="山口県",H30="徳島県",H30="香川県",H30="愛媛県",H30="高知県",H30="福岡県",H30="佐賀県",H30="長崎県",H30="熊本県",H30="大分県",H30="宮崎県",H30="鹿児島県",H30="沖縄県"),IF(AA30=1,MIN(Q30,_xlfn.XLOOKUP($B$6,'(参考)宿泊料等'!$B$3:$B$25,_xlfn.XLOOKUP(H30,'(参考)宿泊料等'!$H$2:$BB$2,'(参考)宿泊料等'!$H$3:$BB$25,""),"")),""),""),"")</f>
        <v/>
      </c>
      <c r="AC30" s="41" t="str">
        <f t="shared" si="3"/>
        <v/>
      </c>
      <c r="AD30" s="42" t="str">
        <f>IF(AC30="","",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1" spans="1:30" ht="27" customHeight="1">
      <c r="A31" s="96"/>
      <c r="B31" s="100"/>
      <c r="C31" s="45" t="s">
        <v>67</v>
      </c>
      <c r="D31" s="101"/>
      <c r="E31" s="102"/>
      <c r="F31" s="102"/>
      <c r="G31" s="102"/>
      <c r="H31" s="89"/>
      <c r="I31" s="72"/>
      <c r="J31" s="73"/>
      <c r="K31" s="73"/>
      <c r="L31" s="74"/>
      <c r="M31" s="73"/>
      <c r="N31" s="74"/>
      <c r="O31" s="73"/>
      <c r="P31" s="41" t="str">
        <f t="shared" si="1"/>
        <v/>
      </c>
      <c r="Q31" s="73"/>
      <c r="R31" s="41" t="str">
        <f t="shared" si="2"/>
        <v/>
      </c>
      <c r="S31" s="42" t="str">
        <f>IF(H31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31" s="46">
        <f t="shared" si="4"/>
        <v>0</v>
      </c>
      <c r="U31" s="47">
        <f t="shared" si="4"/>
        <v>0</v>
      </c>
      <c r="V31" s="47">
        <f t="shared" si="4"/>
        <v>0</v>
      </c>
      <c r="W31" s="44">
        <f t="shared" si="4"/>
        <v>0</v>
      </c>
      <c r="X31" s="41">
        <f t="shared" si="4"/>
        <v>0</v>
      </c>
      <c r="Y31" s="48">
        <f>N31</f>
        <v>0</v>
      </c>
      <c r="Z31" s="47">
        <f t="shared" si="4"/>
        <v>0</v>
      </c>
      <c r="AA31" s="47" t="str">
        <f>P31</f>
        <v/>
      </c>
      <c r="AB31" s="41" t="str">
        <f>IFERROR(IF(OR(H31="北海道",H31="青森県",H31="岩手県",H31="宮城県",H31="秋田県",H31="山形県",H31="福島県",H31="茨城県",H31="栃木県",H31="群馬県",H31="埼玉県",H31="千葉県",H31="東京都",H31="神奈川県",H31="新潟県",H31="富山県",H31="石川県",H31="福井県",H31="山梨県",H31="長野県",H31="岐阜県",H31="静岡県",H31="愛知県",H31="三重県",H31="滋賀県",H31="京都府",H31="大阪府",H31="兵庫県",H31="奈良県",H31="和歌山県",H31="鳥取県",H31="島根県",H31="岡山県",H31="広島県",H31="山口県",H31="徳島県",H31="香川県",H31="愛媛県",H31="高知県",H31="福岡県",H31="佐賀県",H31="長崎県",H31="熊本県",H31="大分県",H31="宮崎県",H31="鹿児島県",H31="沖縄県"),IF(AA31=1,MIN(Q31,_xlfn.XLOOKUP($B$6,'(参考)宿泊料等'!$B$3:$B$25,_xlfn.XLOOKUP(H31,'(参考)宿泊料等'!$H$2:$BB$2,'(参考)宿泊料等'!$H$3:$BB$25,""),"")),""),""),"")</f>
        <v/>
      </c>
      <c r="AC31" s="41" t="str">
        <f t="shared" si="3"/>
        <v/>
      </c>
      <c r="AD31" s="42" t="str">
        <f>IF(AC31="","",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2" spans="1:30" ht="27" customHeight="1">
      <c r="A32" s="96"/>
      <c r="B32" s="100"/>
      <c r="C32" s="45" t="s">
        <v>67</v>
      </c>
      <c r="D32" s="101"/>
      <c r="E32" s="102"/>
      <c r="F32" s="102"/>
      <c r="G32" s="102"/>
      <c r="H32" s="89"/>
      <c r="I32" s="72"/>
      <c r="J32" s="73"/>
      <c r="K32" s="73"/>
      <c r="L32" s="74"/>
      <c r="M32" s="73"/>
      <c r="N32" s="74"/>
      <c r="O32" s="73"/>
      <c r="P32" s="41" t="str">
        <f t="shared" si="1"/>
        <v/>
      </c>
      <c r="Q32" s="73"/>
      <c r="R32" s="41" t="str">
        <f t="shared" si="2"/>
        <v/>
      </c>
      <c r="S32" s="42" t="str">
        <f>IF(H32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32" s="46">
        <f t="shared" si="4"/>
        <v>0</v>
      </c>
      <c r="U32" s="47">
        <f t="shared" si="4"/>
        <v>0</v>
      </c>
      <c r="V32" s="47">
        <f t="shared" si="4"/>
        <v>0</v>
      </c>
      <c r="W32" s="44">
        <f t="shared" si="4"/>
        <v>0</v>
      </c>
      <c r="X32" s="41">
        <f t="shared" si="4"/>
        <v>0</v>
      </c>
      <c r="Y32" s="48">
        <f>N32</f>
        <v>0</v>
      </c>
      <c r="Z32" s="47">
        <f t="shared" si="4"/>
        <v>0</v>
      </c>
      <c r="AA32" s="47" t="str">
        <f>P32</f>
        <v/>
      </c>
      <c r="AB32" s="41" t="str">
        <f>IFERROR(IF(OR(H32="北海道",H32="青森県",H32="岩手県",H32="宮城県",H32="秋田県",H32="山形県",H32="福島県",H32="茨城県",H32="栃木県",H32="群馬県",H32="埼玉県",H32="千葉県",H32="東京都",H32="神奈川県",H32="新潟県",H32="富山県",H32="石川県",H32="福井県",H32="山梨県",H32="長野県",H32="岐阜県",H32="静岡県",H32="愛知県",H32="三重県",H32="滋賀県",H32="京都府",H32="大阪府",H32="兵庫県",H32="奈良県",H32="和歌山県",H32="鳥取県",H32="島根県",H32="岡山県",H32="広島県",H32="山口県",H32="徳島県",H32="香川県",H32="愛媛県",H32="高知県",H32="福岡県",H32="佐賀県",H32="長崎県",H32="熊本県",H32="大分県",H32="宮崎県",H32="鹿児島県",H32="沖縄県"),IF(AA32=1,MIN(Q32,_xlfn.XLOOKUP($B$6,'(参考)宿泊料等'!$B$3:$B$25,_xlfn.XLOOKUP(H32,'(参考)宿泊料等'!$H$2:$BB$2,'(参考)宿泊料等'!$H$3:$BB$25,""),"")),""),""),"")</f>
        <v/>
      </c>
      <c r="AC32" s="41" t="str">
        <f t="shared" si="3"/>
        <v/>
      </c>
      <c r="AD32" s="42" t="str">
        <f>IF(AC32="","",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3" spans="1:30" ht="27" customHeight="1" thickBot="1">
      <c r="A33" s="96"/>
      <c r="B33" s="100"/>
      <c r="C33" s="45" t="s">
        <v>67</v>
      </c>
      <c r="D33" s="101"/>
      <c r="E33" s="102"/>
      <c r="F33" s="102"/>
      <c r="G33" s="102"/>
      <c r="H33" s="89"/>
      <c r="I33" s="72"/>
      <c r="J33" s="73"/>
      <c r="K33" s="73"/>
      <c r="L33" s="74"/>
      <c r="M33" s="73"/>
      <c r="N33" s="74"/>
      <c r="O33" s="73"/>
      <c r="P33" s="41" t="str">
        <f t="shared" si="1"/>
        <v/>
      </c>
      <c r="Q33" s="73"/>
      <c r="R33" s="41" t="str">
        <f t="shared" si="2"/>
        <v/>
      </c>
      <c r="S33" s="42" t="str">
        <f>IF(H33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c r="T33" s="46">
        <f t="shared" si="4"/>
        <v>0</v>
      </c>
      <c r="U33" s="47">
        <f t="shared" si="4"/>
        <v>0</v>
      </c>
      <c r="V33" s="47">
        <f t="shared" si="4"/>
        <v>0</v>
      </c>
      <c r="W33" s="44">
        <f t="shared" si="4"/>
        <v>0</v>
      </c>
      <c r="X33" s="41">
        <f t="shared" si="4"/>
        <v>0</v>
      </c>
      <c r="Y33" s="48">
        <f>N33</f>
        <v>0</v>
      </c>
      <c r="Z33" s="47">
        <f>O33</f>
        <v>0</v>
      </c>
      <c r="AA33" s="47" t="str">
        <f>P33</f>
        <v/>
      </c>
      <c r="AB33" s="41" t="str">
        <f>IFERROR(IF(OR(H33="北海道",H33="青森県",H33="岩手県",H33="宮城県",H33="秋田県",H33="山形県",H33="福島県",H33="茨城県",H33="栃木県",H33="群馬県",H33="埼玉県",H33="千葉県",H33="東京都",H33="神奈川県",H33="新潟県",H33="富山県",H33="石川県",H33="福井県",H33="山梨県",H33="長野県",H33="岐阜県",H33="静岡県",H33="愛知県",H33="三重県",H33="滋賀県",H33="京都府",H33="大阪府",H33="兵庫県",H33="奈良県",H33="和歌山県",H33="鳥取県",H33="島根県",H33="岡山県",H33="広島県",H33="山口県",H33="徳島県",H33="香川県",H33="愛媛県",H33="高知県",H33="福岡県",H33="佐賀県",H33="長崎県",H33="熊本県",H33="大分県",H33="宮崎県",H33="鹿児島県",H33="沖縄県"),IF(AA33=1,MIN(Q33,_xlfn.XLOOKUP($B$6,'(参考)宿泊料等'!$B$3:$B$25,_xlfn.XLOOKUP(H33,'(参考)宿泊料等'!$H$2:$BB$2,'(参考)宿泊料等'!$H$3:$BB$25,""),"")),""),""),"")</f>
        <v/>
      </c>
      <c r="AC33" s="41" t="str">
        <f>R33</f>
        <v/>
      </c>
      <c r="AD33" s="42" t="str">
        <f>IF(AC33="","",IF(AND($P$5="なし",$S$5="なし"),_xlfn.XLOOKUP($B$6,'(参考)宿泊料等'!$B$3:$B$25,'(参考)宿泊料等'!$D$3:$D$25,""),IF(AND($P$5="なし",$S$5="あり"),_xlfn.XLOOKUP($B$6,'(参考)宿泊料等'!$B$3:$B$25,'(参考)宿泊料等'!$E$3:$E$25,""),IF(AND($P$5="あり",$S$5="なし"),_xlfn.XLOOKUP($B$6,'(参考)宿泊料等'!$B$3:$B$25,'(参考)宿泊料等'!$F$3:$F$25,""),IF(AND($P$5="あり",$S$5="あり"),_xlfn.XLOOKUP($B$6,'(参考)宿泊料等'!$B$3:$B$25,'(参考)宿泊料等'!$G$3:$G$25,""),"")))))</f>
        <v/>
      </c>
    </row>
    <row r="34" spans="1:30" ht="37.5" customHeight="1" thickBot="1">
      <c r="A34" s="167" t="s">
        <v>90</v>
      </c>
      <c r="B34" s="168"/>
      <c r="C34" s="168"/>
      <c r="D34" s="168"/>
      <c r="E34" s="168"/>
      <c r="F34" s="168"/>
      <c r="G34" s="168"/>
      <c r="H34" s="168"/>
      <c r="I34" s="49">
        <f t="shared" ref="I34:AD34" si="5">SUM(I9:I33)</f>
        <v>0</v>
      </c>
      <c r="J34" s="50">
        <f t="shared" si="5"/>
        <v>0</v>
      </c>
      <c r="K34" s="51">
        <f t="shared" si="5"/>
        <v>0</v>
      </c>
      <c r="L34" s="52">
        <f t="shared" si="5"/>
        <v>0</v>
      </c>
      <c r="M34" s="50">
        <f t="shared" si="5"/>
        <v>0</v>
      </c>
      <c r="N34" s="52">
        <f t="shared" si="5"/>
        <v>0</v>
      </c>
      <c r="O34" s="50">
        <f t="shared" si="5"/>
        <v>0</v>
      </c>
      <c r="P34" s="50"/>
      <c r="Q34" s="50">
        <f t="shared" si="5"/>
        <v>0</v>
      </c>
      <c r="R34" s="50"/>
      <c r="S34" s="50">
        <f t="shared" si="5"/>
        <v>0</v>
      </c>
      <c r="T34" s="53">
        <f t="shared" si="5"/>
        <v>0</v>
      </c>
      <c r="U34" s="54">
        <f t="shared" si="5"/>
        <v>0</v>
      </c>
      <c r="V34" s="54">
        <f t="shared" si="5"/>
        <v>0</v>
      </c>
      <c r="W34" s="55">
        <f t="shared" si="5"/>
        <v>0</v>
      </c>
      <c r="X34" s="54">
        <f t="shared" si="5"/>
        <v>0</v>
      </c>
      <c r="Y34" s="55">
        <f t="shared" si="5"/>
        <v>0</v>
      </c>
      <c r="Z34" s="54">
        <f t="shared" si="5"/>
        <v>0</v>
      </c>
      <c r="AA34" s="54"/>
      <c r="AB34" s="54">
        <f t="shared" si="5"/>
        <v>0</v>
      </c>
      <c r="AC34" s="54"/>
      <c r="AD34" s="56">
        <f t="shared" si="5"/>
        <v>0</v>
      </c>
    </row>
    <row r="35" spans="1:30" ht="37.5" customHeight="1" thickBot="1">
      <c r="C35" s="7"/>
      <c r="H35" s="7"/>
      <c r="O35" s="57"/>
      <c r="P35" s="57"/>
      <c r="Q35" s="57"/>
      <c r="R35" s="57"/>
      <c r="S35" s="57"/>
      <c r="T35" s="57"/>
      <c r="U35" s="57"/>
      <c r="V35" s="57"/>
      <c r="W35" s="57"/>
      <c r="X35" s="57"/>
      <c r="Y35" s="57"/>
      <c r="Z35" s="57"/>
      <c r="AA35" s="57"/>
      <c r="AB35" s="57"/>
      <c r="AC35" s="57"/>
      <c r="AD35" s="57"/>
    </row>
    <row r="36" spans="1:30" ht="37.5" customHeight="1" thickBot="1">
      <c r="H36" s="58"/>
      <c r="I36" s="169" t="s">
        <v>44</v>
      </c>
      <c r="J36" s="163"/>
      <c r="K36" s="163"/>
      <c r="L36" s="163"/>
      <c r="M36" s="163"/>
      <c r="N36" s="163"/>
      <c r="O36" s="164">
        <f>SUM(J34,K34,M34,O34,Q34,S34,K5)</f>
        <v>0</v>
      </c>
      <c r="P36" s="165"/>
      <c r="Q36" s="165"/>
      <c r="R36" s="165"/>
      <c r="S36" s="166"/>
      <c r="T36" s="162" t="s">
        <v>91</v>
      </c>
      <c r="U36" s="163"/>
      <c r="V36" s="163"/>
      <c r="W36" s="163"/>
      <c r="X36" s="163"/>
      <c r="Y36" s="163"/>
      <c r="Z36" s="164">
        <f>SUM(U34,V34,X34,Z34,AB34,AD34,V5)</f>
        <v>0</v>
      </c>
      <c r="AA36" s="165"/>
      <c r="AB36" s="165"/>
      <c r="AC36" s="165"/>
      <c r="AD36" s="166"/>
    </row>
    <row r="37" spans="1:30" ht="37.5" customHeight="1" thickBot="1">
      <c r="A37" s="170" t="s">
        <v>92</v>
      </c>
      <c r="B37" s="170"/>
      <c r="C37" s="170"/>
      <c r="D37" s="170"/>
      <c r="E37" s="170"/>
      <c r="F37" s="170"/>
      <c r="G37" s="170"/>
      <c r="H37" s="170"/>
      <c r="I37" s="171"/>
      <c r="J37" s="171"/>
      <c r="K37" s="171"/>
      <c r="L37" s="171"/>
      <c r="M37" s="171"/>
      <c r="N37" s="171"/>
      <c r="O37" s="59"/>
      <c r="P37" s="59"/>
      <c r="Q37" s="59"/>
      <c r="R37" s="59"/>
      <c r="S37" s="59"/>
      <c r="T37" s="162" t="s">
        <v>93</v>
      </c>
      <c r="U37" s="163"/>
      <c r="V37" s="163"/>
      <c r="W37" s="163"/>
      <c r="X37" s="163"/>
      <c r="Y37" s="163"/>
      <c r="Z37" s="164">
        <f>O36-Z36</f>
        <v>0</v>
      </c>
      <c r="AA37" s="165"/>
      <c r="AB37" s="165"/>
      <c r="AC37" s="165"/>
      <c r="AD37" s="166"/>
    </row>
  </sheetData>
  <sheetProtection sheet="1"/>
  <protectedRanges>
    <protectedRange sqref="A9:B33 K5 P5 S5 Q9:Q33 D9:O33" name="範囲1"/>
  </protectedRanges>
  <mergeCells count="33">
    <mergeCell ref="I36:N36"/>
    <mergeCell ref="O36:S36"/>
    <mergeCell ref="T36:Y36"/>
    <mergeCell ref="Z36:AD36"/>
    <mergeCell ref="A37:N37"/>
    <mergeCell ref="T37:Y37"/>
    <mergeCell ref="Z37:AD37"/>
    <mergeCell ref="T6:V6"/>
    <mergeCell ref="W6:X6"/>
    <mergeCell ref="Y6:Z6"/>
    <mergeCell ref="AA6:AB6"/>
    <mergeCell ref="AC6:AD6"/>
    <mergeCell ref="A34:H34"/>
    <mergeCell ref="T5:U5"/>
    <mergeCell ref="V5:X5"/>
    <mergeCell ref="Y5:Z5"/>
    <mergeCell ref="AB5:AC5"/>
    <mergeCell ref="B6:E6"/>
    <mergeCell ref="I6:K6"/>
    <mergeCell ref="L6:M6"/>
    <mergeCell ref="N6:O6"/>
    <mergeCell ref="P6:Q6"/>
    <mergeCell ref="R6:S6"/>
    <mergeCell ref="B5:E5"/>
    <mergeCell ref="I5:J5"/>
    <mergeCell ref="K5:M5"/>
    <mergeCell ref="N5:O5"/>
    <mergeCell ref="Q5:R5"/>
    <mergeCell ref="W1:AD1"/>
    <mergeCell ref="E2:F2"/>
    <mergeCell ref="A3:AD3"/>
    <mergeCell ref="I4:S4"/>
    <mergeCell ref="T4:AD4"/>
  </mergeCells>
  <phoneticPr fontId="5"/>
  <conditionalFormatting sqref="K5:M5 P5 S5 A9:O33 Q9:Q33">
    <cfRule type="containsBlanks" dxfId="0" priority="1">
      <formula>LEN(TRIM(A5))=0</formula>
    </cfRule>
  </conditionalFormatting>
  <dataValidations count="1">
    <dataValidation type="list" allowBlank="1" showInputMessage="1" showErrorMessage="1" sqref="S5 P5" xr:uid="{434DA72E-2A15-40F4-8B19-38387FF5BA7E}">
      <formula1>"あり,なし"</formula1>
    </dataValidation>
  </dataValidations>
  <printOptions horizontalCentered="1"/>
  <pageMargins left="0.59055118110236215" right="0.59055118110236215" top="0.59055118110236215" bottom="0.59055118110236215" header="0.39370078740157483" footer="0.27559055118110237"/>
  <pageSetup paperSize="9" scale="57"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5E56E5F-EF9D-4B6C-9C46-8254AF90D9B3}">
          <x14:formula1>
            <xm:f>'(参考)宿泊料等'!$H$2:$BB$2</xm:f>
          </x14:formula1>
          <xm:sqref>H9:H33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theme="0" tint="-0.499984740745262"/>
    <pageSetUpPr fitToPage="1"/>
  </sheetPr>
  <dimension ref="A1:BB25"/>
  <sheetViews>
    <sheetView view="pageBreakPreview" zoomScaleNormal="70" zoomScaleSheetLayoutView="100" workbookViewId="0">
      <selection sqref="A1:A2"/>
    </sheetView>
  </sheetViews>
  <sheetFormatPr defaultColWidth="9" defaultRowHeight="18.75"/>
  <cols>
    <col min="1" max="1" width="9" style="2" bestFit="1" customWidth="1"/>
    <col min="2" max="2" width="25.375" style="2" bestFit="1" customWidth="1"/>
    <col min="3" max="3" width="5.25" style="6" bestFit="1" customWidth="1"/>
    <col min="4" max="5" width="7.125" style="2" bestFit="1" customWidth="1"/>
    <col min="6" max="6" width="6.125" style="2" bestFit="1" customWidth="1"/>
    <col min="7" max="7" width="7.375" style="2" customWidth="1"/>
    <col min="8" max="54" width="7.75" style="2" customWidth="1"/>
    <col min="55" max="16384" width="9" style="2"/>
  </cols>
  <sheetData>
    <row r="1" spans="1:54">
      <c r="A1" s="181" t="s">
        <v>100</v>
      </c>
      <c r="B1" s="181" t="s">
        <v>101</v>
      </c>
      <c r="C1" s="181" t="s">
        <v>102</v>
      </c>
      <c r="D1" s="180" t="s">
        <v>103</v>
      </c>
      <c r="E1" s="180"/>
      <c r="F1" s="180"/>
      <c r="G1" s="180"/>
      <c r="H1" s="180" t="s">
        <v>104</v>
      </c>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row>
    <row r="2" spans="1:54">
      <c r="A2" s="181"/>
      <c r="B2" s="181"/>
      <c r="C2" s="181"/>
      <c r="D2" s="1" t="s">
        <v>105</v>
      </c>
      <c r="E2" s="1" t="s">
        <v>106</v>
      </c>
      <c r="F2" s="1" t="s">
        <v>107</v>
      </c>
      <c r="G2" s="1" t="s">
        <v>108</v>
      </c>
      <c r="H2" s="1" t="s">
        <v>109</v>
      </c>
      <c r="I2" s="1" t="s">
        <v>110</v>
      </c>
      <c r="J2" s="1" t="s">
        <v>111</v>
      </c>
      <c r="K2" s="1" t="s">
        <v>112</v>
      </c>
      <c r="L2" s="1" t="s">
        <v>113</v>
      </c>
      <c r="M2" s="1" t="s">
        <v>114</v>
      </c>
      <c r="N2" s="1" t="s">
        <v>115</v>
      </c>
      <c r="O2" s="1" t="s">
        <v>116</v>
      </c>
      <c r="P2" s="1" t="s">
        <v>117</v>
      </c>
      <c r="Q2" s="1" t="s">
        <v>118</v>
      </c>
      <c r="R2" s="1" t="s">
        <v>119</v>
      </c>
      <c r="S2" s="1" t="s">
        <v>120</v>
      </c>
      <c r="T2" s="1" t="s">
        <v>121</v>
      </c>
      <c r="U2" s="1" t="s">
        <v>122</v>
      </c>
      <c r="V2" s="1" t="s">
        <v>123</v>
      </c>
      <c r="W2" s="1" t="s">
        <v>124</v>
      </c>
      <c r="X2" s="1" t="s">
        <v>125</v>
      </c>
      <c r="Y2" s="1" t="s">
        <v>126</v>
      </c>
      <c r="Z2" s="1" t="s">
        <v>127</v>
      </c>
      <c r="AA2" s="1" t="s">
        <v>128</v>
      </c>
      <c r="AB2" s="1" t="s">
        <v>129</v>
      </c>
      <c r="AC2" s="1" t="s">
        <v>130</v>
      </c>
      <c r="AD2" s="1" t="s">
        <v>89</v>
      </c>
      <c r="AE2" s="1" t="s">
        <v>131</v>
      </c>
      <c r="AF2" s="1" t="s">
        <v>132</v>
      </c>
      <c r="AG2" s="1" t="s">
        <v>133</v>
      </c>
      <c r="AH2" s="1" t="s">
        <v>134</v>
      </c>
      <c r="AI2" s="1" t="s">
        <v>135</v>
      </c>
      <c r="AJ2" s="1" t="s">
        <v>136</v>
      </c>
      <c r="AK2" s="1" t="s">
        <v>137</v>
      </c>
      <c r="AL2" s="1" t="s">
        <v>138</v>
      </c>
      <c r="AM2" s="1" t="s">
        <v>139</v>
      </c>
      <c r="AN2" s="1" t="s">
        <v>140</v>
      </c>
      <c r="AO2" s="1" t="s">
        <v>141</v>
      </c>
      <c r="AP2" s="1" t="s">
        <v>142</v>
      </c>
      <c r="AQ2" s="1" t="s">
        <v>143</v>
      </c>
      <c r="AR2" s="1" t="s">
        <v>144</v>
      </c>
      <c r="AS2" s="1" t="s">
        <v>145</v>
      </c>
      <c r="AT2" s="1" t="s">
        <v>146</v>
      </c>
      <c r="AU2" s="1" t="s">
        <v>147</v>
      </c>
      <c r="AV2" s="1" t="s">
        <v>148</v>
      </c>
      <c r="AW2" s="1" t="s">
        <v>149</v>
      </c>
      <c r="AX2" s="1" t="s">
        <v>150</v>
      </c>
      <c r="AY2" s="1" t="s">
        <v>151</v>
      </c>
      <c r="AZ2" s="1" t="s">
        <v>152</v>
      </c>
      <c r="BA2" s="1" t="s">
        <v>153</v>
      </c>
      <c r="BB2" s="1" t="s">
        <v>154</v>
      </c>
    </row>
    <row r="3" spans="1:54">
      <c r="A3" s="181" t="s">
        <v>155</v>
      </c>
      <c r="B3" s="3" t="s">
        <v>24</v>
      </c>
      <c r="C3" s="1" t="s">
        <v>156</v>
      </c>
      <c r="D3" s="85">
        <v>2400</v>
      </c>
      <c r="E3" s="85">
        <v>1600</v>
      </c>
      <c r="F3" s="85">
        <v>1600</v>
      </c>
      <c r="G3" s="85">
        <v>800</v>
      </c>
      <c r="H3" s="85">
        <v>18000</v>
      </c>
      <c r="I3" s="85">
        <v>15000</v>
      </c>
      <c r="J3" s="85">
        <v>13000</v>
      </c>
      <c r="K3" s="85">
        <v>14000</v>
      </c>
      <c r="L3" s="85">
        <v>15000</v>
      </c>
      <c r="M3" s="85">
        <v>14000</v>
      </c>
      <c r="N3" s="85">
        <v>11000</v>
      </c>
      <c r="O3" s="85">
        <v>15000</v>
      </c>
      <c r="P3" s="85">
        <v>14000</v>
      </c>
      <c r="Q3" s="85">
        <v>14000</v>
      </c>
      <c r="R3" s="85">
        <v>27000</v>
      </c>
      <c r="S3" s="85">
        <v>24000</v>
      </c>
      <c r="T3" s="85">
        <v>27000</v>
      </c>
      <c r="U3" s="85">
        <v>22000</v>
      </c>
      <c r="V3" s="85">
        <v>22000</v>
      </c>
      <c r="W3" s="85">
        <v>15000</v>
      </c>
      <c r="X3" s="85">
        <v>13000</v>
      </c>
      <c r="Y3" s="85">
        <v>14000</v>
      </c>
      <c r="Z3" s="85">
        <v>17000</v>
      </c>
      <c r="AA3" s="85">
        <v>15000</v>
      </c>
      <c r="AB3" s="85">
        <v>18000</v>
      </c>
      <c r="AC3" s="85">
        <v>13000</v>
      </c>
      <c r="AD3" s="85">
        <v>15000</v>
      </c>
      <c r="AE3" s="85">
        <v>13000</v>
      </c>
      <c r="AF3" s="85">
        <v>15000</v>
      </c>
      <c r="AG3" s="85">
        <v>27000</v>
      </c>
      <c r="AH3" s="85">
        <v>18000</v>
      </c>
      <c r="AI3" s="85">
        <v>17000</v>
      </c>
      <c r="AJ3" s="85">
        <v>15000</v>
      </c>
      <c r="AK3" s="85">
        <v>15000</v>
      </c>
      <c r="AL3" s="85">
        <v>11000</v>
      </c>
      <c r="AM3" s="85">
        <v>13000</v>
      </c>
      <c r="AN3" s="85">
        <v>14000</v>
      </c>
      <c r="AO3" s="85">
        <v>18000</v>
      </c>
      <c r="AP3" s="85">
        <v>11000</v>
      </c>
      <c r="AQ3" s="85">
        <v>14000</v>
      </c>
      <c r="AR3" s="85">
        <v>21000</v>
      </c>
      <c r="AS3" s="85">
        <v>14000</v>
      </c>
      <c r="AT3" s="85">
        <v>15000</v>
      </c>
      <c r="AU3" s="85">
        <v>25000</v>
      </c>
      <c r="AV3" s="85">
        <v>15000</v>
      </c>
      <c r="AW3" s="85">
        <v>15000</v>
      </c>
      <c r="AX3" s="85">
        <v>20000</v>
      </c>
      <c r="AY3" s="85">
        <v>15000</v>
      </c>
      <c r="AZ3" s="85">
        <v>17000</v>
      </c>
      <c r="BA3" s="85">
        <v>17000</v>
      </c>
      <c r="BB3" s="85">
        <v>15000</v>
      </c>
    </row>
    <row r="4" spans="1:54">
      <c r="A4" s="181"/>
      <c r="B4" s="3" t="s">
        <v>157</v>
      </c>
      <c r="C4" s="1" t="s">
        <v>156</v>
      </c>
      <c r="D4" s="85">
        <v>2400</v>
      </c>
      <c r="E4" s="85">
        <v>1600</v>
      </c>
      <c r="F4" s="85">
        <v>1600</v>
      </c>
      <c r="G4" s="85">
        <v>800</v>
      </c>
      <c r="H4" s="85">
        <v>18000</v>
      </c>
      <c r="I4" s="85">
        <v>15000</v>
      </c>
      <c r="J4" s="85">
        <v>13000</v>
      </c>
      <c r="K4" s="85">
        <v>14000</v>
      </c>
      <c r="L4" s="85">
        <v>15000</v>
      </c>
      <c r="M4" s="85">
        <v>14000</v>
      </c>
      <c r="N4" s="85">
        <v>11000</v>
      </c>
      <c r="O4" s="85">
        <v>15000</v>
      </c>
      <c r="P4" s="85">
        <v>14000</v>
      </c>
      <c r="Q4" s="85">
        <v>14000</v>
      </c>
      <c r="R4" s="85">
        <v>27000</v>
      </c>
      <c r="S4" s="85">
        <v>24000</v>
      </c>
      <c r="T4" s="85">
        <v>27000</v>
      </c>
      <c r="U4" s="85">
        <v>22000</v>
      </c>
      <c r="V4" s="85">
        <v>22000</v>
      </c>
      <c r="W4" s="85">
        <v>15000</v>
      </c>
      <c r="X4" s="85">
        <v>13000</v>
      </c>
      <c r="Y4" s="85">
        <v>14000</v>
      </c>
      <c r="Z4" s="85">
        <v>17000</v>
      </c>
      <c r="AA4" s="85">
        <v>15000</v>
      </c>
      <c r="AB4" s="85">
        <v>18000</v>
      </c>
      <c r="AC4" s="85">
        <v>13000</v>
      </c>
      <c r="AD4" s="85">
        <v>15000</v>
      </c>
      <c r="AE4" s="85">
        <v>13000</v>
      </c>
      <c r="AF4" s="85">
        <v>15000</v>
      </c>
      <c r="AG4" s="85">
        <v>27000</v>
      </c>
      <c r="AH4" s="85">
        <v>18000</v>
      </c>
      <c r="AI4" s="85">
        <v>17000</v>
      </c>
      <c r="AJ4" s="85">
        <v>15000</v>
      </c>
      <c r="AK4" s="85">
        <v>15000</v>
      </c>
      <c r="AL4" s="85">
        <v>11000</v>
      </c>
      <c r="AM4" s="85">
        <v>13000</v>
      </c>
      <c r="AN4" s="85">
        <v>14000</v>
      </c>
      <c r="AO4" s="85">
        <v>18000</v>
      </c>
      <c r="AP4" s="85">
        <v>11000</v>
      </c>
      <c r="AQ4" s="85">
        <v>14000</v>
      </c>
      <c r="AR4" s="85">
        <v>21000</v>
      </c>
      <c r="AS4" s="85">
        <v>14000</v>
      </c>
      <c r="AT4" s="85">
        <v>15000</v>
      </c>
      <c r="AU4" s="85">
        <v>25000</v>
      </c>
      <c r="AV4" s="85">
        <v>15000</v>
      </c>
      <c r="AW4" s="85">
        <v>15000</v>
      </c>
      <c r="AX4" s="85">
        <v>20000</v>
      </c>
      <c r="AY4" s="85">
        <v>15000</v>
      </c>
      <c r="AZ4" s="85">
        <v>17000</v>
      </c>
      <c r="BA4" s="85">
        <v>17000</v>
      </c>
      <c r="BB4" s="85">
        <v>15000</v>
      </c>
    </row>
    <row r="5" spans="1:54">
      <c r="A5" s="181"/>
      <c r="B5" s="3" t="s">
        <v>158</v>
      </c>
      <c r="C5" s="1" t="s">
        <v>156</v>
      </c>
      <c r="D5" s="85">
        <v>2400</v>
      </c>
      <c r="E5" s="85">
        <v>1600</v>
      </c>
      <c r="F5" s="85">
        <v>1600</v>
      </c>
      <c r="G5" s="85">
        <v>800</v>
      </c>
      <c r="H5" s="85">
        <v>18000</v>
      </c>
      <c r="I5" s="85">
        <v>15000</v>
      </c>
      <c r="J5" s="85">
        <v>13000</v>
      </c>
      <c r="K5" s="85">
        <v>14000</v>
      </c>
      <c r="L5" s="85">
        <v>15000</v>
      </c>
      <c r="M5" s="85">
        <v>14000</v>
      </c>
      <c r="N5" s="85">
        <v>11000</v>
      </c>
      <c r="O5" s="85">
        <v>15000</v>
      </c>
      <c r="P5" s="85">
        <v>14000</v>
      </c>
      <c r="Q5" s="85">
        <v>14000</v>
      </c>
      <c r="R5" s="85">
        <v>27000</v>
      </c>
      <c r="S5" s="85">
        <v>24000</v>
      </c>
      <c r="T5" s="85">
        <v>27000</v>
      </c>
      <c r="U5" s="85">
        <v>22000</v>
      </c>
      <c r="V5" s="85">
        <v>22000</v>
      </c>
      <c r="W5" s="85">
        <v>15000</v>
      </c>
      <c r="X5" s="85">
        <v>13000</v>
      </c>
      <c r="Y5" s="85">
        <v>14000</v>
      </c>
      <c r="Z5" s="85">
        <v>17000</v>
      </c>
      <c r="AA5" s="85">
        <v>15000</v>
      </c>
      <c r="AB5" s="85">
        <v>18000</v>
      </c>
      <c r="AC5" s="85">
        <v>13000</v>
      </c>
      <c r="AD5" s="85">
        <v>15000</v>
      </c>
      <c r="AE5" s="85">
        <v>13000</v>
      </c>
      <c r="AF5" s="85">
        <v>15000</v>
      </c>
      <c r="AG5" s="85">
        <v>27000</v>
      </c>
      <c r="AH5" s="85">
        <v>18000</v>
      </c>
      <c r="AI5" s="85">
        <v>17000</v>
      </c>
      <c r="AJ5" s="85">
        <v>15000</v>
      </c>
      <c r="AK5" s="85">
        <v>15000</v>
      </c>
      <c r="AL5" s="85">
        <v>11000</v>
      </c>
      <c r="AM5" s="85">
        <v>13000</v>
      </c>
      <c r="AN5" s="85">
        <v>14000</v>
      </c>
      <c r="AO5" s="85">
        <v>18000</v>
      </c>
      <c r="AP5" s="85">
        <v>11000</v>
      </c>
      <c r="AQ5" s="85">
        <v>14000</v>
      </c>
      <c r="AR5" s="85">
        <v>21000</v>
      </c>
      <c r="AS5" s="85">
        <v>14000</v>
      </c>
      <c r="AT5" s="85">
        <v>15000</v>
      </c>
      <c r="AU5" s="85">
        <v>25000</v>
      </c>
      <c r="AV5" s="85">
        <v>15000</v>
      </c>
      <c r="AW5" s="85">
        <v>15000</v>
      </c>
      <c r="AX5" s="85">
        <v>20000</v>
      </c>
      <c r="AY5" s="85">
        <v>15000</v>
      </c>
      <c r="AZ5" s="85">
        <v>17000</v>
      </c>
      <c r="BA5" s="85">
        <v>17000</v>
      </c>
      <c r="BB5" s="85">
        <v>15000</v>
      </c>
    </row>
    <row r="6" spans="1:54">
      <c r="A6" s="181"/>
      <c r="B6" s="3" t="s">
        <v>159</v>
      </c>
      <c r="C6" s="1" t="s">
        <v>156</v>
      </c>
      <c r="D6" s="85">
        <v>2400</v>
      </c>
      <c r="E6" s="85">
        <v>1600</v>
      </c>
      <c r="F6" s="85">
        <v>1600</v>
      </c>
      <c r="G6" s="85">
        <v>800</v>
      </c>
      <c r="H6" s="85">
        <v>18000</v>
      </c>
      <c r="I6" s="85">
        <v>15000</v>
      </c>
      <c r="J6" s="85">
        <v>13000</v>
      </c>
      <c r="K6" s="85">
        <v>14000</v>
      </c>
      <c r="L6" s="85">
        <v>15000</v>
      </c>
      <c r="M6" s="85">
        <v>14000</v>
      </c>
      <c r="N6" s="85">
        <v>11000</v>
      </c>
      <c r="O6" s="85">
        <v>15000</v>
      </c>
      <c r="P6" s="85">
        <v>14000</v>
      </c>
      <c r="Q6" s="85">
        <v>14000</v>
      </c>
      <c r="R6" s="85">
        <v>27000</v>
      </c>
      <c r="S6" s="85">
        <v>24000</v>
      </c>
      <c r="T6" s="85">
        <v>27000</v>
      </c>
      <c r="U6" s="85">
        <v>22000</v>
      </c>
      <c r="V6" s="85">
        <v>22000</v>
      </c>
      <c r="W6" s="85">
        <v>15000</v>
      </c>
      <c r="X6" s="85">
        <v>13000</v>
      </c>
      <c r="Y6" s="85">
        <v>14000</v>
      </c>
      <c r="Z6" s="85">
        <v>17000</v>
      </c>
      <c r="AA6" s="85">
        <v>15000</v>
      </c>
      <c r="AB6" s="85">
        <v>18000</v>
      </c>
      <c r="AC6" s="85">
        <v>13000</v>
      </c>
      <c r="AD6" s="85">
        <v>15000</v>
      </c>
      <c r="AE6" s="85">
        <v>13000</v>
      </c>
      <c r="AF6" s="85">
        <v>15000</v>
      </c>
      <c r="AG6" s="85">
        <v>27000</v>
      </c>
      <c r="AH6" s="85">
        <v>18000</v>
      </c>
      <c r="AI6" s="85">
        <v>17000</v>
      </c>
      <c r="AJ6" s="85">
        <v>15000</v>
      </c>
      <c r="AK6" s="85">
        <v>15000</v>
      </c>
      <c r="AL6" s="85">
        <v>11000</v>
      </c>
      <c r="AM6" s="85">
        <v>13000</v>
      </c>
      <c r="AN6" s="85">
        <v>14000</v>
      </c>
      <c r="AO6" s="85">
        <v>18000</v>
      </c>
      <c r="AP6" s="85">
        <v>11000</v>
      </c>
      <c r="AQ6" s="85">
        <v>14000</v>
      </c>
      <c r="AR6" s="85">
        <v>21000</v>
      </c>
      <c r="AS6" s="85">
        <v>14000</v>
      </c>
      <c r="AT6" s="85">
        <v>15000</v>
      </c>
      <c r="AU6" s="85">
        <v>25000</v>
      </c>
      <c r="AV6" s="85">
        <v>15000</v>
      </c>
      <c r="AW6" s="85">
        <v>15000</v>
      </c>
      <c r="AX6" s="85">
        <v>20000</v>
      </c>
      <c r="AY6" s="85">
        <v>15000</v>
      </c>
      <c r="AZ6" s="85">
        <v>17000</v>
      </c>
      <c r="BA6" s="85">
        <v>17000</v>
      </c>
      <c r="BB6" s="85">
        <v>15000</v>
      </c>
    </row>
    <row r="7" spans="1:54">
      <c r="A7" s="181"/>
      <c r="B7" s="3" t="s">
        <v>160</v>
      </c>
      <c r="C7" s="1" t="s">
        <v>156</v>
      </c>
      <c r="D7" s="85">
        <v>2400</v>
      </c>
      <c r="E7" s="85">
        <v>1600</v>
      </c>
      <c r="F7" s="85">
        <v>1600</v>
      </c>
      <c r="G7" s="85">
        <v>800</v>
      </c>
      <c r="H7" s="85">
        <v>18000</v>
      </c>
      <c r="I7" s="85">
        <v>15000</v>
      </c>
      <c r="J7" s="85">
        <v>13000</v>
      </c>
      <c r="K7" s="85">
        <v>14000</v>
      </c>
      <c r="L7" s="85">
        <v>15000</v>
      </c>
      <c r="M7" s="85">
        <v>14000</v>
      </c>
      <c r="N7" s="85">
        <v>11000</v>
      </c>
      <c r="O7" s="85">
        <v>15000</v>
      </c>
      <c r="P7" s="85">
        <v>14000</v>
      </c>
      <c r="Q7" s="85">
        <v>14000</v>
      </c>
      <c r="R7" s="85">
        <v>27000</v>
      </c>
      <c r="S7" s="85">
        <v>24000</v>
      </c>
      <c r="T7" s="85">
        <v>27000</v>
      </c>
      <c r="U7" s="85">
        <v>22000</v>
      </c>
      <c r="V7" s="85">
        <v>22000</v>
      </c>
      <c r="W7" s="85">
        <v>15000</v>
      </c>
      <c r="X7" s="85">
        <v>13000</v>
      </c>
      <c r="Y7" s="85">
        <v>14000</v>
      </c>
      <c r="Z7" s="85">
        <v>17000</v>
      </c>
      <c r="AA7" s="85">
        <v>15000</v>
      </c>
      <c r="AB7" s="85">
        <v>18000</v>
      </c>
      <c r="AC7" s="85">
        <v>13000</v>
      </c>
      <c r="AD7" s="85">
        <v>15000</v>
      </c>
      <c r="AE7" s="85">
        <v>13000</v>
      </c>
      <c r="AF7" s="85">
        <v>15000</v>
      </c>
      <c r="AG7" s="85">
        <v>27000</v>
      </c>
      <c r="AH7" s="85">
        <v>18000</v>
      </c>
      <c r="AI7" s="85">
        <v>17000</v>
      </c>
      <c r="AJ7" s="85">
        <v>15000</v>
      </c>
      <c r="AK7" s="85">
        <v>15000</v>
      </c>
      <c r="AL7" s="85">
        <v>11000</v>
      </c>
      <c r="AM7" s="85">
        <v>13000</v>
      </c>
      <c r="AN7" s="85">
        <v>14000</v>
      </c>
      <c r="AO7" s="85">
        <v>18000</v>
      </c>
      <c r="AP7" s="85">
        <v>11000</v>
      </c>
      <c r="AQ7" s="85">
        <v>14000</v>
      </c>
      <c r="AR7" s="85">
        <v>21000</v>
      </c>
      <c r="AS7" s="85">
        <v>14000</v>
      </c>
      <c r="AT7" s="85">
        <v>15000</v>
      </c>
      <c r="AU7" s="85">
        <v>25000</v>
      </c>
      <c r="AV7" s="85">
        <v>15000</v>
      </c>
      <c r="AW7" s="85">
        <v>15000</v>
      </c>
      <c r="AX7" s="85">
        <v>20000</v>
      </c>
      <c r="AY7" s="85">
        <v>15000</v>
      </c>
      <c r="AZ7" s="85">
        <v>17000</v>
      </c>
      <c r="BA7" s="85">
        <v>17000</v>
      </c>
      <c r="BB7" s="85">
        <v>15000</v>
      </c>
    </row>
    <row r="8" spans="1:54">
      <c r="A8" s="181"/>
      <c r="B8" s="3" t="s">
        <v>161</v>
      </c>
      <c r="C8" s="1" t="s">
        <v>156</v>
      </c>
      <c r="D8" s="85">
        <v>2400</v>
      </c>
      <c r="E8" s="85">
        <v>1600</v>
      </c>
      <c r="F8" s="85">
        <v>1600</v>
      </c>
      <c r="G8" s="85">
        <v>800</v>
      </c>
      <c r="H8" s="85">
        <v>18000</v>
      </c>
      <c r="I8" s="85">
        <v>15000</v>
      </c>
      <c r="J8" s="85">
        <v>13000</v>
      </c>
      <c r="K8" s="85">
        <v>14000</v>
      </c>
      <c r="L8" s="85">
        <v>15000</v>
      </c>
      <c r="M8" s="85">
        <v>14000</v>
      </c>
      <c r="N8" s="85">
        <v>11000</v>
      </c>
      <c r="O8" s="85">
        <v>15000</v>
      </c>
      <c r="P8" s="85">
        <v>14000</v>
      </c>
      <c r="Q8" s="85">
        <v>14000</v>
      </c>
      <c r="R8" s="85">
        <v>27000</v>
      </c>
      <c r="S8" s="85">
        <v>24000</v>
      </c>
      <c r="T8" s="85">
        <v>27000</v>
      </c>
      <c r="U8" s="85">
        <v>22000</v>
      </c>
      <c r="V8" s="85">
        <v>22000</v>
      </c>
      <c r="W8" s="85">
        <v>15000</v>
      </c>
      <c r="X8" s="85">
        <v>13000</v>
      </c>
      <c r="Y8" s="85">
        <v>14000</v>
      </c>
      <c r="Z8" s="85">
        <v>17000</v>
      </c>
      <c r="AA8" s="85">
        <v>15000</v>
      </c>
      <c r="AB8" s="85">
        <v>18000</v>
      </c>
      <c r="AC8" s="85">
        <v>13000</v>
      </c>
      <c r="AD8" s="85">
        <v>15000</v>
      </c>
      <c r="AE8" s="85">
        <v>13000</v>
      </c>
      <c r="AF8" s="85">
        <v>15000</v>
      </c>
      <c r="AG8" s="85">
        <v>27000</v>
      </c>
      <c r="AH8" s="85">
        <v>18000</v>
      </c>
      <c r="AI8" s="85">
        <v>17000</v>
      </c>
      <c r="AJ8" s="85">
        <v>15000</v>
      </c>
      <c r="AK8" s="85">
        <v>15000</v>
      </c>
      <c r="AL8" s="85">
        <v>11000</v>
      </c>
      <c r="AM8" s="85">
        <v>13000</v>
      </c>
      <c r="AN8" s="85">
        <v>14000</v>
      </c>
      <c r="AO8" s="85">
        <v>18000</v>
      </c>
      <c r="AP8" s="85">
        <v>11000</v>
      </c>
      <c r="AQ8" s="85">
        <v>14000</v>
      </c>
      <c r="AR8" s="85">
        <v>21000</v>
      </c>
      <c r="AS8" s="85">
        <v>14000</v>
      </c>
      <c r="AT8" s="85">
        <v>15000</v>
      </c>
      <c r="AU8" s="85">
        <v>25000</v>
      </c>
      <c r="AV8" s="85">
        <v>15000</v>
      </c>
      <c r="AW8" s="85">
        <v>15000</v>
      </c>
      <c r="AX8" s="85">
        <v>20000</v>
      </c>
      <c r="AY8" s="85">
        <v>15000</v>
      </c>
      <c r="AZ8" s="85">
        <v>17000</v>
      </c>
      <c r="BA8" s="85">
        <v>17000</v>
      </c>
      <c r="BB8" s="85">
        <v>15000</v>
      </c>
    </row>
    <row r="9" spans="1:54">
      <c r="A9" s="182" t="s">
        <v>162</v>
      </c>
      <c r="B9" s="4" t="s">
        <v>163</v>
      </c>
      <c r="C9" s="5" t="s">
        <v>164</v>
      </c>
      <c r="D9" s="86">
        <v>2400</v>
      </c>
      <c r="E9" s="86">
        <v>1600</v>
      </c>
      <c r="F9" s="86">
        <v>1600</v>
      </c>
      <c r="G9" s="86">
        <v>800</v>
      </c>
      <c r="H9" s="86">
        <v>13000</v>
      </c>
      <c r="I9" s="86">
        <v>11000</v>
      </c>
      <c r="J9" s="86">
        <v>9000</v>
      </c>
      <c r="K9" s="86">
        <v>10000</v>
      </c>
      <c r="L9" s="86">
        <v>11000</v>
      </c>
      <c r="M9" s="86">
        <v>10000</v>
      </c>
      <c r="N9" s="86">
        <v>8000</v>
      </c>
      <c r="O9" s="86">
        <v>11000</v>
      </c>
      <c r="P9" s="86">
        <v>10000</v>
      </c>
      <c r="Q9" s="86">
        <v>10000</v>
      </c>
      <c r="R9" s="86">
        <v>19000</v>
      </c>
      <c r="S9" s="86">
        <v>17000</v>
      </c>
      <c r="T9" s="86">
        <v>19000</v>
      </c>
      <c r="U9" s="86">
        <v>16000</v>
      </c>
      <c r="V9" s="86">
        <v>16000</v>
      </c>
      <c r="W9" s="86">
        <v>11000</v>
      </c>
      <c r="X9" s="86">
        <v>9000</v>
      </c>
      <c r="Y9" s="86">
        <v>10000</v>
      </c>
      <c r="Z9" s="86">
        <v>12000</v>
      </c>
      <c r="AA9" s="86">
        <v>11000</v>
      </c>
      <c r="AB9" s="86">
        <v>13000</v>
      </c>
      <c r="AC9" s="86">
        <v>9000</v>
      </c>
      <c r="AD9" s="86">
        <v>11000</v>
      </c>
      <c r="AE9" s="86">
        <v>9000</v>
      </c>
      <c r="AF9" s="86">
        <v>11000</v>
      </c>
      <c r="AG9" s="86">
        <v>19000</v>
      </c>
      <c r="AH9" s="86">
        <v>13000</v>
      </c>
      <c r="AI9" s="86">
        <v>12000</v>
      </c>
      <c r="AJ9" s="86">
        <v>11000</v>
      </c>
      <c r="AK9" s="86">
        <v>11000</v>
      </c>
      <c r="AL9" s="86">
        <v>8000</v>
      </c>
      <c r="AM9" s="86">
        <v>9000</v>
      </c>
      <c r="AN9" s="86">
        <v>10000</v>
      </c>
      <c r="AO9" s="86">
        <v>13000</v>
      </c>
      <c r="AP9" s="86">
        <v>8000</v>
      </c>
      <c r="AQ9" s="86">
        <v>10000</v>
      </c>
      <c r="AR9" s="86">
        <v>15000</v>
      </c>
      <c r="AS9" s="86">
        <v>10000</v>
      </c>
      <c r="AT9" s="86">
        <v>11000</v>
      </c>
      <c r="AU9" s="86">
        <v>18000</v>
      </c>
      <c r="AV9" s="86">
        <v>11000</v>
      </c>
      <c r="AW9" s="86">
        <v>11000</v>
      </c>
      <c r="AX9" s="86">
        <v>14000</v>
      </c>
      <c r="AY9" s="86">
        <v>11000</v>
      </c>
      <c r="AZ9" s="86">
        <v>12000</v>
      </c>
      <c r="BA9" s="86">
        <v>12000</v>
      </c>
      <c r="BB9" s="86">
        <v>11000</v>
      </c>
    </row>
    <row r="10" spans="1:54">
      <c r="A10" s="182"/>
      <c r="B10" s="4" t="s">
        <v>165</v>
      </c>
      <c r="C10" s="5" t="s">
        <v>164</v>
      </c>
      <c r="D10" s="86">
        <v>2400</v>
      </c>
      <c r="E10" s="86">
        <v>1600</v>
      </c>
      <c r="F10" s="86">
        <v>1600</v>
      </c>
      <c r="G10" s="86">
        <v>800</v>
      </c>
      <c r="H10" s="86">
        <v>13000</v>
      </c>
      <c r="I10" s="86">
        <v>11000</v>
      </c>
      <c r="J10" s="86">
        <v>9000</v>
      </c>
      <c r="K10" s="86">
        <v>10000</v>
      </c>
      <c r="L10" s="86">
        <v>11000</v>
      </c>
      <c r="M10" s="86">
        <v>10000</v>
      </c>
      <c r="N10" s="86">
        <v>8000</v>
      </c>
      <c r="O10" s="86">
        <v>11000</v>
      </c>
      <c r="P10" s="86">
        <v>10000</v>
      </c>
      <c r="Q10" s="86">
        <v>10000</v>
      </c>
      <c r="R10" s="86">
        <v>19000</v>
      </c>
      <c r="S10" s="86">
        <v>17000</v>
      </c>
      <c r="T10" s="86">
        <v>19000</v>
      </c>
      <c r="U10" s="86">
        <v>16000</v>
      </c>
      <c r="V10" s="86">
        <v>16000</v>
      </c>
      <c r="W10" s="86">
        <v>11000</v>
      </c>
      <c r="X10" s="86">
        <v>9000</v>
      </c>
      <c r="Y10" s="86">
        <v>10000</v>
      </c>
      <c r="Z10" s="86">
        <v>12000</v>
      </c>
      <c r="AA10" s="86">
        <v>11000</v>
      </c>
      <c r="AB10" s="86">
        <v>13000</v>
      </c>
      <c r="AC10" s="86">
        <v>9000</v>
      </c>
      <c r="AD10" s="86">
        <v>11000</v>
      </c>
      <c r="AE10" s="86">
        <v>9000</v>
      </c>
      <c r="AF10" s="86">
        <v>11000</v>
      </c>
      <c r="AG10" s="86">
        <v>19000</v>
      </c>
      <c r="AH10" s="86">
        <v>13000</v>
      </c>
      <c r="AI10" s="86">
        <v>12000</v>
      </c>
      <c r="AJ10" s="86">
        <v>11000</v>
      </c>
      <c r="AK10" s="86">
        <v>11000</v>
      </c>
      <c r="AL10" s="86">
        <v>8000</v>
      </c>
      <c r="AM10" s="86">
        <v>9000</v>
      </c>
      <c r="AN10" s="86">
        <v>10000</v>
      </c>
      <c r="AO10" s="86">
        <v>13000</v>
      </c>
      <c r="AP10" s="86">
        <v>8000</v>
      </c>
      <c r="AQ10" s="86">
        <v>10000</v>
      </c>
      <c r="AR10" s="86">
        <v>15000</v>
      </c>
      <c r="AS10" s="86">
        <v>10000</v>
      </c>
      <c r="AT10" s="86">
        <v>11000</v>
      </c>
      <c r="AU10" s="86">
        <v>18000</v>
      </c>
      <c r="AV10" s="86">
        <v>11000</v>
      </c>
      <c r="AW10" s="86">
        <v>11000</v>
      </c>
      <c r="AX10" s="86">
        <v>14000</v>
      </c>
      <c r="AY10" s="86">
        <v>11000</v>
      </c>
      <c r="AZ10" s="86">
        <v>12000</v>
      </c>
      <c r="BA10" s="86">
        <v>12000</v>
      </c>
      <c r="BB10" s="86">
        <v>11000</v>
      </c>
    </row>
    <row r="11" spans="1:54">
      <c r="A11" s="182"/>
      <c r="B11" s="4" t="s">
        <v>166</v>
      </c>
      <c r="C11" s="5" t="s">
        <v>164</v>
      </c>
      <c r="D11" s="86">
        <v>2400</v>
      </c>
      <c r="E11" s="86">
        <v>1600</v>
      </c>
      <c r="F11" s="86">
        <v>1600</v>
      </c>
      <c r="G11" s="86">
        <v>800</v>
      </c>
      <c r="H11" s="86">
        <v>13000</v>
      </c>
      <c r="I11" s="86">
        <v>11000</v>
      </c>
      <c r="J11" s="86">
        <v>9000</v>
      </c>
      <c r="K11" s="86">
        <v>10000</v>
      </c>
      <c r="L11" s="86">
        <v>11000</v>
      </c>
      <c r="M11" s="86">
        <v>10000</v>
      </c>
      <c r="N11" s="86">
        <v>8000</v>
      </c>
      <c r="O11" s="86">
        <v>11000</v>
      </c>
      <c r="P11" s="86">
        <v>10000</v>
      </c>
      <c r="Q11" s="86">
        <v>10000</v>
      </c>
      <c r="R11" s="86">
        <v>19000</v>
      </c>
      <c r="S11" s="86">
        <v>17000</v>
      </c>
      <c r="T11" s="86">
        <v>19000</v>
      </c>
      <c r="U11" s="86">
        <v>16000</v>
      </c>
      <c r="V11" s="86">
        <v>16000</v>
      </c>
      <c r="W11" s="86">
        <v>11000</v>
      </c>
      <c r="X11" s="86">
        <v>9000</v>
      </c>
      <c r="Y11" s="86">
        <v>10000</v>
      </c>
      <c r="Z11" s="86">
        <v>12000</v>
      </c>
      <c r="AA11" s="86">
        <v>11000</v>
      </c>
      <c r="AB11" s="86">
        <v>13000</v>
      </c>
      <c r="AC11" s="86">
        <v>9000</v>
      </c>
      <c r="AD11" s="86">
        <v>11000</v>
      </c>
      <c r="AE11" s="86">
        <v>9000</v>
      </c>
      <c r="AF11" s="86">
        <v>11000</v>
      </c>
      <c r="AG11" s="86">
        <v>19000</v>
      </c>
      <c r="AH11" s="86">
        <v>13000</v>
      </c>
      <c r="AI11" s="86">
        <v>12000</v>
      </c>
      <c r="AJ11" s="86">
        <v>11000</v>
      </c>
      <c r="AK11" s="86">
        <v>11000</v>
      </c>
      <c r="AL11" s="86">
        <v>8000</v>
      </c>
      <c r="AM11" s="86">
        <v>9000</v>
      </c>
      <c r="AN11" s="86">
        <v>10000</v>
      </c>
      <c r="AO11" s="86">
        <v>13000</v>
      </c>
      <c r="AP11" s="86">
        <v>8000</v>
      </c>
      <c r="AQ11" s="86">
        <v>10000</v>
      </c>
      <c r="AR11" s="86">
        <v>15000</v>
      </c>
      <c r="AS11" s="86">
        <v>10000</v>
      </c>
      <c r="AT11" s="86">
        <v>11000</v>
      </c>
      <c r="AU11" s="86">
        <v>18000</v>
      </c>
      <c r="AV11" s="86">
        <v>11000</v>
      </c>
      <c r="AW11" s="86">
        <v>11000</v>
      </c>
      <c r="AX11" s="86">
        <v>14000</v>
      </c>
      <c r="AY11" s="86">
        <v>11000</v>
      </c>
      <c r="AZ11" s="86">
        <v>12000</v>
      </c>
      <c r="BA11" s="86">
        <v>12000</v>
      </c>
      <c r="BB11" s="86">
        <v>11000</v>
      </c>
    </row>
    <row r="12" spans="1:54">
      <c r="A12" s="182"/>
      <c r="B12" s="4" t="s">
        <v>167</v>
      </c>
      <c r="C12" s="5" t="s">
        <v>164</v>
      </c>
      <c r="D12" s="86">
        <v>2400</v>
      </c>
      <c r="E12" s="86">
        <v>1600</v>
      </c>
      <c r="F12" s="86">
        <v>1600</v>
      </c>
      <c r="G12" s="86">
        <v>800</v>
      </c>
      <c r="H12" s="86">
        <v>13000</v>
      </c>
      <c r="I12" s="86">
        <v>11000</v>
      </c>
      <c r="J12" s="86">
        <v>9000</v>
      </c>
      <c r="K12" s="86">
        <v>10000</v>
      </c>
      <c r="L12" s="86">
        <v>11000</v>
      </c>
      <c r="M12" s="86">
        <v>10000</v>
      </c>
      <c r="N12" s="86">
        <v>8000</v>
      </c>
      <c r="O12" s="86">
        <v>11000</v>
      </c>
      <c r="P12" s="86">
        <v>10000</v>
      </c>
      <c r="Q12" s="86">
        <v>10000</v>
      </c>
      <c r="R12" s="86">
        <v>19000</v>
      </c>
      <c r="S12" s="86">
        <v>17000</v>
      </c>
      <c r="T12" s="86">
        <v>19000</v>
      </c>
      <c r="U12" s="86">
        <v>16000</v>
      </c>
      <c r="V12" s="86">
        <v>16000</v>
      </c>
      <c r="W12" s="86">
        <v>11000</v>
      </c>
      <c r="X12" s="86">
        <v>9000</v>
      </c>
      <c r="Y12" s="86">
        <v>10000</v>
      </c>
      <c r="Z12" s="86">
        <v>12000</v>
      </c>
      <c r="AA12" s="86">
        <v>11000</v>
      </c>
      <c r="AB12" s="86">
        <v>13000</v>
      </c>
      <c r="AC12" s="86">
        <v>9000</v>
      </c>
      <c r="AD12" s="86">
        <v>11000</v>
      </c>
      <c r="AE12" s="86">
        <v>9000</v>
      </c>
      <c r="AF12" s="86">
        <v>11000</v>
      </c>
      <c r="AG12" s="86">
        <v>19000</v>
      </c>
      <c r="AH12" s="86">
        <v>13000</v>
      </c>
      <c r="AI12" s="86">
        <v>12000</v>
      </c>
      <c r="AJ12" s="86">
        <v>11000</v>
      </c>
      <c r="AK12" s="86">
        <v>11000</v>
      </c>
      <c r="AL12" s="86">
        <v>8000</v>
      </c>
      <c r="AM12" s="86">
        <v>9000</v>
      </c>
      <c r="AN12" s="86">
        <v>10000</v>
      </c>
      <c r="AO12" s="86">
        <v>13000</v>
      </c>
      <c r="AP12" s="86">
        <v>8000</v>
      </c>
      <c r="AQ12" s="86">
        <v>10000</v>
      </c>
      <c r="AR12" s="86">
        <v>15000</v>
      </c>
      <c r="AS12" s="86">
        <v>10000</v>
      </c>
      <c r="AT12" s="86">
        <v>11000</v>
      </c>
      <c r="AU12" s="86">
        <v>18000</v>
      </c>
      <c r="AV12" s="86">
        <v>11000</v>
      </c>
      <c r="AW12" s="86">
        <v>11000</v>
      </c>
      <c r="AX12" s="86">
        <v>14000</v>
      </c>
      <c r="AY12" s="86">
        <v>11000</v>
      </c>
      <c r="AZ12" s="86">
        <v>12000</v>
      </c>
      <c r="BA12" s="86">
        <v>12000</v>
      </c>
      <c r="BB12" s="86">
        <v>11000</v>
      </c>
    </row>
    <row r="13" spans="1:54">
      <c r="A13" s="182"/>
      <c r="B13" s="4" t="s">
        <v>168</v>
      </c>
      <c r="C13" s="5" t="s">
        <v>164</v>
      </c>
      <c r="D13" s="86">
        <v>2400</v>
      </c>
      <c r="E13" s="86">
        <v>1600</v>
      </c>
      <c r="F13" s="86">
        <v>1600</v>
      </c>
      <c r="G13" s="86">
        <v>800</v>
      </c>
      <c r="H13" s="86">
        <v>13000</v>
      </c>
      <c r="I13" s="86">
        <v>11000</v>
      </c>
      <c r="J13" s="86">
        <v>9000</v>
      </c>
      <c r="K13" s="86">
        <v>10000</v>
      </c>
      <c r="L13" s="86">
        <v>11000</v>
      </c>
      <c r="M13" s="86">
        <v>10000</v>
      </c>
      <c r="N13" s="86">
        <v>8000</v>
      </c>
      <c r="O13" s="86">
        <v>11000</v>
      </c>
      <c r="P13" s="86">
        <v>10000</v>
      </c>
      <c r="Q13" s="86">
        <v>10000</v>
      </c>
      <c r="R13" s="86">
        <v>19000</v>
      </c>
      <c r="S13" s="86">
        <v>17000</v>
      </c>
      <c r="T13" s="86">
        <v>19000</v>
      </c>
      <c r="U13" s="86">
        <v>16000</v>
      </c>
      <c r="V13" s="86">
        <v>16000</v>
      </c>
      <c r="W13" s="86">
        <v>11000</v>
      </c>
      <c r="X13" s="86">
        <v>9000</v>
      </c>
      <c r="Y13" s="86">
        <v>10000</v>
      </c>
      <c r="Z13" s="86">
        <v>12000</v>
      </c>
      <c r="AA13" s="86">
        <v>11000</v>
      </c>
      <c r="AB13" s="86">
        <v>13000</v>
      </c>
      <c r="AC13" s="86">
        <v>9000</v>
      </c>
      <c r="AD13" s="86">
        <v>11000</v>
      </c>
      <c r="AE13" s="86">
        <v>9000</v>
      </c>
      <c r="AF13" s="86">
        <v>11000</v>
      </c>
      <c r="AG13" s="86">
        <v>19000</v>
      </c>
      <c r="AH13" s="86">
        <v>13000</v>
      </c>
      <c r="AI13" s="86">
        <v>12000</v>
      </c>
      <c r="AJ13" s="86">
        <v>11000</v>
      </c>
      <c r="AK13" s="86">
        <v>11000</v>
      </c>
      <c r="AL13" s="86">
        <v>8000</v>
      </c>
      <c r="AM13" s="86">
        <v>9000</v>
      </c>
      <c r="AN13" s="86">
        <v>10000</v>
      </c>
      <c r="AO13" s="86">
        <v>13000</v>
      </c>
      <c r="AP13" s="86">
        <v>8000</v>
      </c>
      <c r="AQ13" s="86">
        <v>10000</v>
      </c>
      <c r="AR13" s="86">
        <v>15000</v>
      </c>
      <c r="AS13" s="86">
        <v>10000</v>
      </c>
      <c r="AT13" s="86">
        <v>11000</v>
      </c>
      <c r="AU13" s="86">
        <v>18000</v>
      </c>
      <c r="AV13" s="86">
        <v>11000</v>
      </c>
      <c r="AW13" s="86">
        <v>11000</v>
      </c>
      <c r="AX13" s="86">
        <v>14000</v>
      </c>
      <c r="AY13" s="86">
        <v>11000</v>
      </c>
      <c r="AZ13" s="86">
        <v>12000</v>
      </c>
      <c r="BA13" s="86">
        <v>12000</v>
      </c>
      <c r="BB13" s="86">
        <v>11000</v>
      </c>
    </row>
    <row r="14" spans="1:54">
      <c r="A14" s="182"/>
      <c r="B14" s="4" t="s">
        <v>169</v>
      </c>
      <c r="C14" s="5" t="s">
        <v>164</v>
      </c>
      <c r="D14" s="86">
        <v>2400</v>
      </c>
      <c r="E14" s="86">
        <v>1600</v>
      </c>
      <c r="F14" s="86">
        <v>1600</v>
      </c>
      <c r="G14" s="86">
        <v>800</v>
      </c>
      <c r="H14" s="86">
        <v>13000</v>
      </c>
      <c r="I14" s="86">
        <v>11000</v>
      </c>
      <c r="J14" s="86">
        <v>9000</v>
      </c>
      <c r="K14" s="86">
        <v>10000</v>
      </c>
      <c r="L14" s="86">
        <v>11000</v>
      </c>
      <c r="M14" s="86">
        <v>10000</v>
      </c>
      <c r="N14" s="86">
        <v>8000</v>
      </c>
      <c r="O14" s="86">
        <v>11000</v>
      </c>
      <c r="P14" s="86">
        <v>10000</v>
      </c>
      <c r="Q14" s="86">
        <v>10000</v>
      </c>
      <c r="R14" s="86">
        <v>19000</v>
      </c>
      <c r="S14" s="86">
        <v>17000</v>
      </c>
      <c r="T14" s="86">
        <v>19000</v>
      </c>
      <c r="U14" s="86">
        <v>16000</v>
      </c>
      <c r="V14" s="86">
        <v>16000</v>
      </c>
      <c r="W14" s="86">
        <v>11000</v>
      </c>
      <c r="X14" s="86">
        <v>9000</v>
      </c>
      <c r="Y14" s="86">
        <v>10000</v>
      </c>
      <c r="Z14" s="86">
        <v>12000</v>
      </c>
      <c r="AA14" s="86">
        <v>11000</v>
      </c>
      <c r="AB14" s="86">
        <v>13000</v>
      </c>
      <c r="AC14" s="86">
        <v>9000</v>
      </c>
      <c r="AD14" s="86">
        <v>11000</v>
      </c>
      <c r="AE14" s="86">
        <v>9000</v>
      </c>
      <c r="AF14" s="86">
        <v>11000</v>
      </c>
      <c r="AG14" s="86">
        <v>19000</v>
      </c>
      <c r="AH14" s="86">
        <v>13000</v>
      </c>
      <c r="AI14" s="86">
        <v>12000</v>
      </c>
      <c r="AJ14" s="86">
        <v>11000</v>
      </c>
      <c r="AK14" s="86">
        <v>11000</v>
      </c>
      <c r="AL14" s="86">
        <v>8000</v>
      </c>
      <c r="AM14" s="86">
        <v>9000</v>
      </c>
      <c r="AN14" s="86">
        <v>10000</v>
      </c>
      <c r="AO14" s="86">
        <v>13000</v>
      </c>
      <c r="AP14" s="86">
        <v>8000</v>
      </c>
      <c r="AQ14" s="86">
        <v>10000</v>
      </c>
      <c r="AR14" s="86">
        <v>15000</v>
      </c>
      <c r="AS14" s="86">
        <v>10000</v>
      </c>
      <c r="AT14" s="86">
        <v>11000</v>
      </c>
      <c r="AU14" s="86">
        <v>18000</v>
      </c>
      <c r="AV14" s="86">
        <v>11000</v>
      </c>
      <c r="AW14" s="86">
        <v>11000</v>
      </c>
      <c r="AX14" s="86">
        <v>14000</v>
      </c>
      <c r="AY14" s="86">
        <v>11000</v>
      </c>
      <c r="AZ14" s="86">
        <v>12000</v>
      </c>
      <c r="BA14" s="86">
        <v>12000</v>
      </c>
      <c r="BB14" s="86">
        <v>11000</v>
      </c>
    </row>
    <row r="15" spans="1:54">
      <c r="A15" s="182"/>
      <c r="B15" s="4" t="s">
        <v>170</v>
      </c>
      <c r="C15" s="5" t="s">
        <v>164</v>
      </c>
      <c r="D15" s="86">
        <v>2400</v>
      </c>
      <c r="E15" s="86">
        <v>1600</v>
      </c>
      <c r="F15" s="86">
        <v>1600</v>
      </c>
      <c r="G15" s="86">
        <v>800</v>
      </c>
      <c r="H15" s="86">
        <v>13000</v>
      </c>
      <c r="I15" s="86">
        <v>11000</v>
      </c>
      <c r="J15" s="86">
        <v>9000</v>
      </c>
      <c r="K15" s="86">
        <v>10000</v>
      </c>
      <c r="L15" s="86">
        <v>11000</v>
      </c>
      <c r="M15" s="86">
        <v>10000</v>
      </c>
      <c r="N15" s="86">
        <v>8000</v>
      </c>
      <c r="O15" s="86">
        <v>11000</v>
      </c>
      <c r="P15" s="86">
        <v>10000</v>
      </c>
      <c r="Q15" s="86">
        <v>10000</v>
      </c>
      <c r="R15" s="86">
        <v>19000</v>
      </c>
      <c r="S15" s="86">
        <v>17000</v>
      </c>
      <c r="T15" s="86">
        <v>19000</v>
      </c>
      <c r="U15" s="86">
        <v>16000</v>
      </c>
      <c r="V15" s="86">
        <v>16000</v>
      </c>
      <c r="W15" s="86">
        <v>11000</v>
      </c>
      <c r="X15" s="86">
        <v>9000</v>
      </c>
      <c r="Y15" s="86">
        <v>10000</v>
      </c>
      <c r="Z15" s="86">
        <v>12000</v>
      </c>
      <c r="AA15" s="86">
        <v>11000</v>
      </c>
      <c r="AB15" s="86">
        <v>13000</v>
      </c>
      <c r="AC15" s="86">
        <v>9000</v>
      </c>
      <c r="AD15" s="86">
        <v>11000</v>
      </c>
      <c r="AE15" s="86">
        <v>9000</v>
      </c>
      <c r="AF15" s="86">
        <v>11000</v>
      </c>
      <c r="AG15" s="86">
        <v>19000</v>
      </c>
      <c r="AH15" s="86">
        <v>13000</v>
      </c>
      <c r="AI15" s="86">
        <v>12000</v>
      </c>
      <c r="AJ15" s="86">
        <v>11000</v>
      </c>
      <c r="AK15" s="86">
        <v>11000</v>
      </c>
      <c r="AL15" s="86">
        <v>8000</v>
      </c>
      <c r="AM15" s="86">
        <v>9000</v>
      </c>
      <c r="AN15" s="86">
        <v>10000</v>
      </c>
      <c r="AO15" s="86">
        <v>13000</v>
      </c>
      <c r="AP15" s="86">
        <v>8000</v>
      </c>
      <c r="AQ15" s="86">
        <v>10000</v>
      </c>
      <c r="AR15" s="86">
        <v>15000</v>
      </c>
      <c r="AS15" s="86">
        <v>10000</v>
      </c>
      <c r="AT15" s="86">
        <v>11000</v>
      </c>
      <c r="AU15" s="86">
        <v>18000</v>
      </c>
      <c r="AV15" s="86">
        <v>11000</v>
      </c>
      <c r="AW15" s="86">
        <v>11000</v>
      </c>
      <c r="AX15" s="86">
        <v>14000</v>
      </c>
      <c r="AY15" s="86">
        <v>11000</v>
      </c>
      <c r="AZ15" s="86">
        <v>12000</v>
      </c>
      <c r="BA15" s="86">
        <v>12000</v>
      </c>
      <c r="BB15" s="86">
        <v>11000</v>
      </c>
    </row>
    <row r="16" spans="1:54" ht="18.75" customHeight="1">
      <c r="A16" s="183" t="s">
        <v>171</v>
      </c>
      <c r="B16" s="3" t="s">
        <v>172</v>
      </c>
      <c r="C16" s="1" t="s">
        <v>164</v>
      </c>
      <c r="D16" s="85">
        <v>2400</v>
      </c>
      <c r="E16" s="85">
        <v>1600</v>
      </c>
      <c r="F16" s="85">
        <v>1600</v>
      </c>
      <c r="G16" s="85">
        <v>800</v>
      </c>
      <c r="H16" s="87">
        <v>13000</v>
      </c>
      <c r="I16" s="87">
        <v>11000</v>
      </c>
      <c r="J16" s="87">
        <v>9000</v>
      </c>
      <c r="K16" s="87">
        <v>10000</v>
      </c>
      <c r="L16" s="87">
        <v>11000</v>
      </c>
      <c r="M16" s="87">
        <v>10000</v>
      </c>
      <c r="N16" s="87">
        <v>8000</v>
      </c>
      <c r="O16" s="87">
        <v>11000</v>
      </c>
      <c r="P16" s="87">
        <v>10000</v>
      </c>
      <c r="Q16" s="87">
        <v>10000</v>
      </c>
      <c r="R16" s="87">
        <v>19000</v>
      </c>
      <c r="S16" s="87">
        <v>17000</v>
      </c>
      <c r="T16" s="87">
        <v>19000</v>
      </c>
      <c r="U16" s="87">
        <v>16000</v>
      </c>
      <c r="V16" s="87">
        <v>16000</v>
      </c>
      <c r="W16" s="87">
        <v>11000</v>
      </c>
      <c r="X16" s="87">
        <v>9000</v>
      </c>
      <c r="Y16" s="87">
        <v>10000</v>
      </c>
      <c r="Z16" s="87">
        <v>12000</v>
      </c>
      <c r="AA16" s="87">
        <v>11000</v>
      </c>
      <c r="AB16" s="87">
        <v>13000</v>
      </c>
      <c r="AC16" s="87">
        <v>9000</v>
      </c>
      <c r="AD16" s="87">
        <v>11000</v>
      </c>
      <c r="AE16" s="87">
        <v>9000</v>
      </c>
      <c r="AF16" s="87">
        <v>11000</v>
      </c>
      <c r="AG16" s="87">
        <v>19000</v>
      </c>
      <c r="AH16" s="87">
        <v>13000</v>
      </c>
      <c r="AI16" s="87">
        <v>12000</v>
      </c>
      <c r="AJ16" s="87">
        <v>11000</v>
      </c>
      <c r="AK16" s="87">
        <v>11000</v>
      </c>
      <c r="AL16" s="87">
        <v>8000</v>
      </c>
      <c r="AM16" s="87">
        <v>9000</v>
      </c>
      <c r="AN16" s="87">
        <v>10000</v>
      </c>
      <c r="AO16" s="87">
        <v>13000</v>
      </c>
      <c r="AP16" s="87">
        <v>8000</v>
      </c>
      <c r="AQ16" s="87">
        <v>10000</v>
      </c>
      <c r="AR16" s="87">
        <v>15000</v>
      </c>
      <c r="AS16" s="87">
        <v>10000</v>
      </c>
      <c r="AT16" s="87">
        <v>11000</v>
      </c>
      <c r="AU16" s="87">
        <v>18000</v>
      </c>
      <c r="AV16" s="87">
        <v>11000</v>
      </c>
      <c r="AW16" s="87">
        <v>11000</v>
      </c>
      <c r="AX16" s="87">
        <v>14000</v>
      </c>
      <c r="AY16" s="87">
        <v>11000</v>
      </c>
      <c r="AZ16" s="87">
        <v>12000</v>
      </c>
      <c r="BA16" s="87">
        <v>12000</v>
      </c>
      <c r="BB16" s="87">
        <v>11000</v>
      </c>
    </row>
    <row r="17" spans="1:54">
      <c r="A17" s="181"/>
      <c r="B17" s="3" t="s">
        <v>20</v>
      </c>
      <c r="C17" s="1" t="s">
        <v>164</v>
      </c>
      <c r="D17" s="85">
        <v>2400</v>
      </c>
      <c r="E17" s="85">
        <v>1600</v>
      </c>
      <c r="F17" s="85">
        <v>1600</v>
      </c>
      <c r="G17" s="85">
        <v>800</v>
      </c>
      <c r="H17" s="87">
        <v>13000</v>
      </c>
      <c r="I17" s="87">
        <v>11000</v>
      </c>
      <c r="J17" s="87">
        <v>9000</v>
      </c>
      <c r="K17" s="87">
        <v>10000</v>
      </c>
      <c r="L17" s="87">
        <v>11000</v>
      </c>
      <c r="M17" s="87">
        <v>10000</v>
      </c>
      <c r="N17" s="87">
        <v>8000</v>
      </c>
      <c r="O17" s="87">
        <v>11000</v>
      </c>
      <c r="P17" s="87">
        <v>10000</v>
      </c>
      <c r="Q17" s="87">
        <v>10000</v>
      </c>
      <c r="R17" s="87">
        <v>19000</v>
      </c>
      <c r="S17" s="87">
        <v>17000</v>
      </c>
      <c r="T17" s="87">
        <v>19000</v>
      </c>
      <c r="U17" s="87">
        <v>16000</v>
      </c>
      <c r="V17" s="87">
        <v>16000</v>
      </c>
      <c r="W17" s="87">
        <v>11000</v>
      </c>
      <c r="X17" s="87">
        <v>9000</v>
      </c>
      <c r="Y17" s="87">
        <v>10000</v>
      </c>
      <c r="Z17" s="87">
        <v>12000</v>
      </c>
      <c r="AA17" s="87">
        <v>11000</v>
      </c>
      <c r="AB17" s="87">
        <v>13000</v>
      </c>
      <c r="AC17" s="87">
        <v>9000</v>
      </c>
      <c r="AD17" s="87">
        <v>11000</v>
      </c>
      <c r="AE17" s="87">
        <v>9000</v>
      </c>
      <c r="AF17" s="87">
        <v>11000</v>
      </c>
      <c r="AG17" s="87">
        <v>19000</v>
      </c>
      <c r="AH17" s="87">
        <v>13000</v>
      </c>
      <c r="AI17" s="87">
        <v>12000</v>
      </c>
      <c r="AJ17" s="87">
        <v>11000</v>
      </c>
      <c r="AK17" s="87">
        <v>11000</v>
      </c>
      <c r="AL17" s="87">
        <v>8000</v>
      </c>
      <c r="AM17" s="87">
        <v>9000</v>
      </c>
      <c r="AN17" s="87">
        <v>10000</v>
      </c>
      <c r="AO17" s="87">
        <v>13000</v>
      </c>
      <c r="AP17" s="87">
        <v>8000</v>
      </c>
      <c r="AQ17" s="87">
        <v>10000</v>
      </c>
      <c r="AR17" s="87">
        <v>15000</v>
      </c>
      <c r="AS17" s="87">
        <v>10000</v>
      </c>
      <c r="AT17" s="87">
        <v>11000</v>
      </c>
      <c r="AU17" s="87">
        <v>18000</v>
      </c>
      <c r="AV17" s="87">
        <v>11000</v>
      </c>
      <c r="AW17" s="87">
        <v>11000</v>
      </c>
      <c r="AX17" s="87">
        <v>14000</v>
      </c>
      <c r="AY17" s="87">
        <v>11000</v>
      </c>
      <c r="AZ17" s="87">
        <v>12000</v>
      </c>
      <c r="BA17" s="87">
        <v>12000</v>
      </c>
      <c r="BB17" s="87">
        <v>11000</v>
      </c>
    </row>
    <row r="18" spans="1:54">
      <c r="A18" s="181"/>
      <c r="B18" s="3" t="s">
        <v>173</v>
      </c>
      <c r="C18" s="1" t="s">
        <v>164</v>
      </c>
      <c r="D18" s="85">
        <v>2400</v>
      </c>
      <c r="E18" s="85">
        <v>1600</v>
      </c>
      <c r="F18" s="85">
        <v>1600</v>
      </c>
      <c r="G18" s="85">
        <v>800</v>
      </c>
      <c r="H18" s="87">
        <v>13000</v>
      </c>
      <c r="I18" s="87">
        <v>11000</v>
      </c>
      <c r="J18" s="87">
        <v>9000</v>
      </c>
      <c r="K18" s="87">
        <v>10000</v>
      </c>
      <c r="L18" s="87">
        <v>11000</v>
      </c>
      <c r="M18" s="87">
        <v>10000</v>
      </c>
      <c r="N18" s="87">
        <v>8000</v>
      </c>
      <c r="O18" s="87">
        <v>11000</v>
      </c>
      <c r="P18" s="87">
        <v>10000</v>
      </c>
      <c r="Q18" s="87">
        <v>10000</v>
      </c>
      <c r="R18" s="87">
        <v>19000</v>
      </c>
      <c r="S18" s="87">
        <v>17000</v>
      </c>
      <c r="T18" s="87">
        <v>19000</v>
      </c>
      <c r="U18" s="87">
        <v>16000</v>
      </c>
      <c r="V18" s="87">
        <v>16000</v>
      </c>
      <c r="W18" s="87">
        <v>11000</v>
      </c>
      <c r="X18" s="87">
        <v>9000</v>
      </c>
      <c r="Y18" s="87">
        <v>10000</v>
      </c>
      <c r="Z18" s="87">
        <v>12000</v>
      </c>
      <c r="AA18" s="87">
        <v>11000</v>
      </c>
      <c r="AB18" s="87">
        <v>13000</v>
      </c>
      <c r="AC18" s="87">
        <v>9000</v>
      </c>
      <c r="AD18" s="87">
        <v>11000</v>
      </c>
      <c r="AE18" s="87">
        <v>9000</v>
      </c>
      <c r="AF18" s="87">
        <v>11000</v>
      </c>
      <c r="AG18" s="87">
        <v>19000</v>
      </c>
      <c r="AH18" s="87">
        <v>13000</v>
      </c>
      <c r="AI18" s="87">
        <v>12000</v>
      </c>
      <c r="AJ18" s="87">
        <v>11000</v>
      </c>
      <c r="AK18" s="87">
        <v>11000</v>
      </c>
      <c r="AL18" s="87">
        <v>8000</v>
      </c>
      <c r="AM18" s="87">
        <v>9000</v>
      </c>
      <c r="AN18" s="87">
        <v>10000</v>
      </c>
      <c r="AO18" s="87">
        <v>13000</v>
      </c>
      <c r="AP18" s="87">
        <v>8000</v>
      </c>
      <c r="AQ18" s="87">
        <v>10000</v>
      </c>
      <c r="AR18" s="87">
        <v>15000</v>
      </c>
      <c r="AS18" s="87">
        <v>10000</v>
      </c>
      <c r="AT18" s="87">
        <v>11000</v>
      </c>
      <c r="AU18" s="87">
        <v>18000</v>
      </c>
      <c r="AV18" s="87">
        <v>11000</v>
      </c>
      <c r="AW18" s="87">
        <v>11000</v>
      </c>
      <c r="AX18" s="87">
        <v>14000</v>
      </c>
      <c r="AY18" s="87">
        <v>11000</v>
      </c>
      <c r="AZ18" s="87">
        <v>12000</v>
      </c>
      <c r="BA18" s="87">
        <v>12000</v>
      </c>
      <c r="BB18" s="87">
        <v>11000</v>
      </c>
    </row>
    <row r="19" spans="1:54">
      <c r="A19" s="181"/>
      <c r="B19" s="3" t="s">
        <v>174</v>
      </c>
      <c r="C19" s="1" t="s">
        <v>164</v>
      </c>
      <c r="D19" s="85">
        <v>2400</v>
      </c>
      <c r="E19" s="85">
        <v>1600</v>
      </c>
      <c r="F19" s="85">
        <v>1600</v>
      </c>
      <c r="G19" s="85">
        <v>800</v>
      </c>
      <c r="H19" s="87">
        <v>13000</v>
      </c>
      <c r="I19" s="87">
        <v>11000</v>
      </c>
      <c r="J19" s="87">
        <v>9000</v>
      </c>
      <c r="K19" s="87">
        <v>10000</v>
      </c>
      <c r="L19" s="87">
        <v>11000</v>
      </c>
      <c r="M19" s="87">
        <v>10000</v>
      </c>
      <c r="N19" s="87">
        <v>8000</v>
      </c>
      <c r="O19" s="87">
        <v>11000</v>
      </c>
      <c r="P19" s="87">
        <v>10000</v>
      </c>
      <c r="Q19" s="87">
        <v>10000</v>
      </c>
      <c r="R19" s="87">
        <v>19000</v>
      </c>
      <c r="S19" s="87">
        <v>17000</v>
      </c>
      <c r="T19" s="87">
        <v>19000</v>
      </c>
      <c r="U19" s="87">
        <v>16000</v>
      </c>
      <c r="V19" s="87">
        <v>16000</v>
      </c>
      <c r="W19" s="87">
        <v>11000</v>
      </c>
      <c r="X19" s="87">
        <v>9000</v>
      </c>
      <c r="Y19" s="87">
        <v>10000</v>
      </c>
      <c r="Z19" s="87">
        <v>12000</v>
      </c>
      <c r="AA19" s="87">
        <v>11000</v>
      </c>
      <c r="AB19" s="87">
        <v>13000</v>
      </c>
      <c r="AC19" s="87">
        <v>9000</v>
      </c>
      <c r="AD19" s="87">
        <v>11000</v>
      </c>
      <c r="AE19" s="87">
        <v>9000</v>
      </c>
      <c r="AF19" s="87">
        <v>11000</v>
      </c>
      <c r="AG19" s="87">
        <v>19000</v>
      </c>
      <c r="AH19" s="87">
        <v>13000</v>
      </c>
      <c r="AI19" s="87">
        <v>12000</v>
      </c>
      <c r="AJ19" s="87">
        <v>11000</v>
      </c>
      <c r="AK19" s="87">
        <v>11000</v>
      </c>
      <c r="AL19" s="87">
        <v>8000</v>
      </c>
      <c r="AM19" s="87">
        <v>9000</v>
      </c>
      <c r="AN19" s="87">
        <v>10000</v>
      </c>
      <c r="AO19" s="87">
        <v>13000</v>
      </c>
      <c r="AP19" s="87">
        <v>8000</v>
      </c>
      <c r="AQ19" s="87">
        <v>10000</v>
      </c>
      <c r="AR19" s="87">
        <v>15000</v>
      </c>
      <c r="AS19" s="87">
        <v>10000</v>
      </c>
      <c r="AT19" s="87">
        <v>11000</v>
      </c>
      <c r="AU19" s="87">
        <v>18000</v>
      </c>
      <c r="AV19" s="87">
        <v>11000</v>
      </c>
      <c r="AW19" s="87">
        <v>11000</v>
      </c>
      <c r="AX19" s="87">
        <v>14000</v>
      </c>
      <c r="AY19" s="87">
        <v>11000</v>
      </c>
      <c r="AZ19" s="87">
        <v>12000</v>
      </c>
      <c r="BA19" s="87">
        <v>12000</v>
      </c>
      <c r="BB19" s="87">
        <v>11000</v>
      </c>
    </row>
    <row r="20" spans="1:54">
      <c r="A20" s="181"/>
      <c r="B20" s="3" t="s">
        <v>175</v>
      </c>
      <c r="C20" s="1" t="s">
        <v>164</v>
      </c>
      <c r="D20" s="85">
        <v>2400</v>
      </c>
      <c r="E20" s="85">
        <v>1600</v>
      </c>
      <c r="F20" s="85">
        <v>1600</v>
      </c>
      <c r="G20" s="85">
        <v>800</v>
      </c>
      <c r="H20" s="87">
        <v>13000</v>
      </c>
      <c r="I20" s="87">
        <v>11000</v>
      </c>
      <c r="J20" s="87">
        <v>9000</v>
      </c>
      <c r="K20" s="87">
        <v>10000</v>
      </c>
      <c r="L20" s="87">
        <v>11000</v>
      </c>
      <c r="M20" s="87">
        <v>10000</v>
      </c>
      <c r="N20" s="87">
        <v>8000</v>
      </c>
      <c r="O20" s="87">
        <v>11000</v>
      </c>
      <c r="P20" s="87">
        <v>10000</v>
      </c>
      <c r="Q20" s="87">
        <v>10000</v>
      </c>
      <c r="R20" s="87">
        <v>19000</v>
      </c>
      <c r="S20" s="87">
        <v>17000</v>
      </c>
      <c r="T20" s="87">
        <v>19000</v>
      </c>
      <c r="U20" s="87">
        <v>16000</v>
      </c>
      <c r="V20" s="87">
        <v>16000</v>
      </c>
      <c r="W20" s="87">
        <v>11000</v>
      </c>
      <c r="X20" s="87">
        <v>9000</v>
      </c>
      <c r="Y20" s="87">
        <v>10000</v>
      </c>
      <c r="Z20" s="87">
        <v>12000</v>
      </c>
      <c r="AA20" s="87">
        <v>11000</v>
      </c>
      <c r="AB20" s="87">
        <v>13000</v>
      </c>
      <c r="AC20" s="87">
        <v>9000</v>
      </c>
      <c r="AD20" s="87">
        <v>11000</v>
      </c>
      <c r="AE20" s="87">
        <v>9000</v>
      </c>
      <c r="AF20" s="87">
        <v>11000</v>
      </c>
      <c r="AG20" s="87">
        <v>19000</v>
      </c>
      <c r="AH20" s="87">
        <v>13000</v>
      </c>
      <c r="AI20" s="87">
        <v>12000</v>
      </c>
      <c r="AJ20" s="87">
        <v>11000</v>
      </c>
      <c r="AK20" s="87">
        <v>11000</v>
      </c>
      <c r="AL20" s="87">
        <v>8000</v>
      </c>
      <c r="AM20" s="87">
        <v>9000</v>
      </c>
      <c r="AN20" s="87">
        <v>10000</v>
      </c>
      <c r="AO20" s="87">
        <v>13000</v>
      </c>
      <c r="AP20" s="87">
        <v>8000</v>
      </c>
      <c r="AQ20" s="87">
        <v>10000</v>
      </c>
      <c r="AR20" s="87">
        <v>15000</v>
      </c>
      <c r="AS20" s="87">
        <v>10000</v>
      </c>
      <c r="AT20" s="87">
        <v>11000</v>
      </c>
      <c r="AU20" s="87">
        <v>18000</v>
      </c>
      <c r="AV20" s="87">
        <v>11000</v>
      </c>
      <c r="AW20" s="87">
        <v>11000</v>
      </c>
      <c r="AX20" s="87">
        <v>14000</v>
      </c>
      <c r="AY20" s="87">
        <v>11000</v>
      </c>
      <c r="AZ20" s="87">
        <v>12000</v>
      </c>
      <c r="BA20" s="87">
        <v>12000</v>
      </c>
      <c r="BB20" s="87">
        <v>11000</v>
      </c>
    </row>
    <row r="21" spans="1:54">
      <c r="A21" s="181"/>
      <c r="B21" s="3" t="s">
        <v>176</v>
      </c>
      <c r="C21" s="1" t="s">
        <v>164</v>
      </c>
      <c r="D21" s="85">
        <v>2400</v>
      </c>
      <c r="E21" s="85">
        <v>1600</v>
      </c>
      <c r="F21" s="85">
        <v>1600</v>
      </c>
      <c r="G21" s="85">
        <v>800</v>
      </c>
      <c r="H21" s="87">
        <v>13000</v>
      </c>
      <c r="I21" s="87">
        <v>11000</v>
      </c>
      <c r="J21" s="87">
        <v>9000</v>
      </c>
      <c r="K21" s="87">
        <v>10000</v>
      </c>
      <c r="L21" s="87">
        <v>11000</v>
      </c>
      <c r="M21" s="87">
        <v>10000</v>
      </c>
      <c r="N21" s="87">
        <v>8000</v>
      </c>
      <c r="O21" s="87">
        <v>11000</v>
      </c>
      <c r="P21" s="87">
        <v>10000</v>
      </c>
      <c r="Q21" s="87">
        <v>10000</v>
      </c>
      <c r="R21" s="87">
        <v>19000</v>
      </c>
      <c r="S21" s="87">
        <v>17000</v>
      </c>
      <c r="T21" s="87">
        <v>19000</v>
      </c>
      <c r="U21" s="87">
        <v>16000</v>
      </c>
      <c r="V21" s="87">
        <v>16000</v>
      </c>
      <c r="W21" s="87">
        <v>11000</v>
      </c>
      <c r="X21" s="87">
        <v>9000</v>
      </c>
      <c r="Y21" s="87">
        <v>10000</v>
      </c>
      <c r="Z21" s="87">
        <v>12000</v>
      </c>
      <c r="AA21" s="87">
        <v>11000</v>
      </c>
      <c r="AB21" s="87">
        <v>13000</v>
      </c>
      <c r="AC21" s="87">
        <v>9000</v>
      </c>
      <c r="AD21" s="87">
        <v>11000</v>
      </c>
      <c r="AE21" s="87">
        <v>9000</v>
      </c>
      <c r="AF21" s="87">
        <v>11000</v>
      </c>
      <c r="AG21" s="87">
        <v>19000</v>
      </c>
      <c r="AH21" s="87">
        <v>13000</v>
      </c>
      <c r="AI21" s="87">
        <v>12000</v>
      </c>
      <c r="AJ21" s="87">
        <v>11000</v>
      </c>
      <c r="AK21" s="87">
        <v>11000</v>
      </c>
      <c r="AL21" s="87">
        <v>8000</v>
      </c>
      <c r="AM21" s="87">
        <v>9000</v>
      </c>
      <c r="AN21" s="87">
        <v>10000</v>
      </c>
      <c r="AO21" s="87">
        <v>13000</v>
      </c>
      <c r="AP21" s="87">
        <v>8000</v>
      </c>
      <c r="AQ21" s="87">
        <v>10000</v>
      </c>
      <c r="AR21" s="87">
        <v>15000</v>
      </c>
      <c r="AS21" s="87">
        <v>10000</v>
      </c>
      <c r="AT21" s="87">
        <v>11000</v>
      </c>
      <c r="AU21" s="87">
        <v>18000</v>
      </c>
      <c r="AV21" s="87">
        <v>11000</v>
      </c>
      <c r="AW21" s="87">
        <v>11000</v>
      </c>
      <c r="AX21" s="87">
        <v>14000</v>
      </c>
      <c r="AY21" s="87">
        <v>11000</v>
      </c>
      <c r="AZ21" s="87">
        <v>12000</v>
      </c>
      <c r="BA21" s="87">
        <v>12000</v>
      </c>
      <c r="BB21" s="87">
        <v>11000</v>
      </c>
    </row>
    <row r="22" spans="1:54">
      <c r="A22" s="182" t="s">
        <v>177</v>
      </c>
      <c r="B22" s="4" t="s">
        <v>178</v>
      </c>
      <c r="C22" s="5" t="s">
        <v>164</v>
      </c>
      <c r="D22" s="86">
        <v>2400</v>
      </c>
      <c r="E22" s="86">
        <v>1600</v>
      </c>
      <c r="F22" s="86">
        <v>1600</v>
      </c>
      <c r="G22" s="86">
        <v>800</v>
      </c>
      <c r="H22" s="86">
        <v>13000</v>
      </c>
      <c r="I22" s="86">
        <v>11000</v>
      </c>
      <c r="J22" s="86">
        <v>9000</v>
      </c>
      <c r="K22" s="86">
        <v>10000</v>
      </c>
      <c r="L22" s="86">
        <v>11000</v>
      </c>
      <c r="M22" s="86">
        <v>10000</v>
      </c>
      <c r="N22" s="86">
        <v>8000</v>
      </c>
      <c r="O22" s="86">
        <v>11000</v>
      </c>
      <c r="P22" s="86">
        <v>10000</v>
      </c>
      <c r="Q22" s="86">
        <v>10000</v>
      </c>
      <c r="R22" s="86">
        <v>19000</v>
      </c>
      <c r="S22" s="86">
        <v>17000</v>
      </c>
      <c r="T22" s="86">
        <v>19000</v>
      </c>
      <c r="U22" s="86">
        <v>16000</v>
      </c>
      <c r="V22" s="86">
        <v>16000</v>
      </c>
      <c r="W22" s="86">
        <v>11000</v>
      </c>
      <c r="X22" s="86">
        <v>9000</v>
      </c>
      <c r="Y22" s="86">
        <v>10000</v>
      </c>
      <c r="Z22" s="86">
        <v>12000</v>
      </c>
      <c r="AA22" s="86">
        <v>11000</v>
      </c>
      <c r="AB22" s="86">
        <v>13000</v>
      </c>
      <c r="AC22" s="86">
        <v>9000</v>
      </c>
      <c r="AD22" s="86">
        <v>11000</v>
      </c>
      <c r="AE22" s="86">
        <v>9000</v>
      </c>
      <c r="AF22" s="86">
        <v>11000</v>
      </c>
      <c r="AG22" s="86">
        <v>19000</v>
      </c>
      <c r="AH22" s="86">
        <v>13000</v>
      </c>
      <c r="AI22" s="86">
        <v>12000</v>
      </c>
      <c r="AJ22" s="86">
        <v>11000</v>
      </c>
      <c r="AK22" s="86">
        <v>11000</v>
      </c>
      <c r="AL22" s="86">
        <v>8000</v>
      </c>
      <c r="AM22" s="86">
        <v>9000</v>
      </c>
      <c r="AN22" s="86">
        <v>10000</v>
      </c>
      <c r="AO22" s="86">
        <v>13000</v>
      </c>
      <c r="AP22" s="86">
        <v>8000</v>
      </c>
      <c r="AQ22" s="86">
        <v>10000</v>
      </c>
      <c r="AR22" s="86">
        <v>15000</v>
      </c>
      <c r="AS22" s="86">
        <v>10000</v>
      </c>
      <c r="AT22" s="86">
        <v>11000</v>
      </c>
      <c r="AU22" s="86">
        <v>18000</v>
      </c>
      <c r="AV22" s="86">
        <v>11000</v>
      </c>
      <c r="AW22" s="86">
        <v>11000</v>
      </c>
      <c r="AX22" s="86">
        <v>14000</v>
      </c>
      <c r="AY22" s="86">
        <v>11000</v>
      </c>
      <c r="AZ22" s="86">
        <v>12000</v>
      </c>
      <c r="BA22" s="86">
        <v>12000</v>
      </c>
      <c r="BB22" s="86">
        <v>11000</v>
      </c>
    </row>
    <row r="23" spans="1:54">
      <c r="A23" s="182"/>
      <c r="B23" s="4" t="s">
        <v>179</v>
      </c>
      <c r="C23" s="5" t="s">
        <v>164</v>
      </c>
      <c r="D23" s="86">
        <v>2400</v>
      </c>
      <c r="E23" s="86">
        <v>1600</v>
      </c>
      <c r="F23" s="86">
        <v>1600</v>
      </c>
      <c r="G23" s="86">
        <v>800</v>
      </c>
      <c r="H23" s="86">
        <v>13000</v>
      </c>
      <c r="I23" s="86">
        <v>11000</v>
      </c>
      <c r="J23" s="86">
        <v>9000</v>
      </c>
      <c r="K23" s="86">
        <v>10000</v>
      </c>
      <c r="L23" s="86">
        <v>11000</v>
      </c>
      <c r="M23" s="86">
        <v>10000</v>
      </c>
      <c r="N23" s="86">
        <v>8000</v>
      </c>
      <c r="O23" s="86">
        <v>11000</v>
      </c>
      <c r="P23" s="86">
        <v>10000</v>
      </c>
      <c r="Q23" s="86">
        <v>10000</v>
      </c>
      <c r="R23" s="86">
        <v>19000</v>
      </c>
      <c r="S23" s="86">
        <v>17000</v>
      </c>
      <c r="T23" s="86">
        <v>19000</v>
      </c>
      <c r="U23" s="86">
        <v>16000</v>
      </c>
      <c r="V23" s="86">
        <v>16000</v>
      </c>
      <c r="W23" s="86">
        <v>11000</v>
      </c>
      <c r="X23" s="86">
        <v>9000</v>
      </c>
      <c r="Y23" s="86">
        <v>10000</v>
      </c>
      <c r="Z23" s="86">
        <v>12000</v>
      </c>
      <c r="AA23" s="86">
        <v>11000</v>
      </c>
      <c r="AB23" s="86">
        <v>13000</v>
      </c>
      <c r="AC23" s="86">
        <v>9000</v>
      </c>
      <c r="AD23" s="86">
        <v>11000</v>
      </c>
      <c r="AE23" s="86">
        <v>9000</v>
      </c>
      <c r="AF23" s="86">
        <v>11000</v>
      </c>
      <c r="AG23" s="86">
        <v>19000</v>
      </c>
      <c r="AH23" s="86">
        <v>13000</v>
      </c>
      <c r="AI23" s="86">
        <v>12000</v>
      </c>
      <c r="AJ23" s="86">
        <v>11000</v>
      </c>
      <c r="AK23" s="86">
        <v>11000</v>
      </c>
      <c r="AL23" s="86">
        <v>8000</v>
      </c>
      <c r="AM23" s="86">
        <v>9000</v>
      </c>
      <c r="AN23" s="86">
        <v>10000</v>
      </c>
      <c r="AO23" s="86">
        <v>13000</v>
      </c>
      <c r="AP23" s="86">
        <v>8000</v>
      </c>
      <c r="AQ23" s="86">
        <v>10000</v>
      </c>
      <c r="AR23" s="86">
        <v>15000</v>
      </c>
      <c r="AS23" s="86">
        <v>10000</v>
      </c>
      <c r="AT23" s="86">
        <v>11000</v>
      </c>
      <c r="AU23" s="86">
        <v>18000</v>
      </c>
      <c r="AV23" s="86">
        <v>11000</v>
      </c>
      <c r="AW23" s="86">
        <v>11000</v>
      </c>
      <c r="AX23" s="86">
        <v>14000</v>
      </c>
      <c r="AY23" s="86">
        <v>11000</v>
      </c>
      <c r="AZ23" s="86">
        <v>12000</v>
      </c>
      <c r="BA23" s="86">
        <v>12000</v>
      </c>
      <c r="BB23" s="86">
        <v>11000</v>
      </c>
    </row>
    <row r="24" spans="1:54">
      <c r="A24" s="182"/>
      <c r="B24" s="4" t="s">
        <v>180</v>
      </c>
      <c r="C24" s="5" t="s">
        <v>164</v>
      </c>
      <c r="D24" s="86">
        <v>2400</v>
      </c>
      <c r="E24" s="86">
        <v>1600</v>
      </c>
      <c r="F24" s="86">
        <v>1600</v>
      </c>
      <c r="G24" s="86">
        <v>800</v>
      </c>
      <c r="H24" s="86">
        <v>13000</v>
      </c>
      <c r="I24" s="86">
        <v>11000</v>
      </c>
      <c r="J24" s="86">
        <v>9000</v>
      </c>
      <c r="K24" s="86">
        <v>10000</v>
      </c>
      <c r="L24" s="86">
        <v>11000</v>
      </c>
      <c r="M24" s="86">
        <v>10000</v>
      </c>
      <c r="N24" s="86">
        <v>8000</v>
      </c>
      <c r="O24" s="86">
        <v>11000</v>
      </c>
      <c r="P24" s="86">
        <v>10000</v>
      </c>
      <c r="Q24" s="86">
        <v>10000</v>
      </c>
      <c r="R24" s="86">
        <v>19000</v>
      </c>
      <c r="S24" s="86">
        <v>17000</v>
      </c>
      <c r="T24" s="86">
        <v>19000</v>
      </c>
      <c r="U24" s="86">
        <v>16000</v>
      </c>
      <c r="V24" s="86">
        <v>16000</v>
      </c>
      <c r="W24" s="86">
        <v>11000</v>
      </c>
      <c r="X24" s="86">
        <v>9000</v>
      </c>
      <c r="Y24" s="86">
        <v>10000</v>
      </c>
      <c r="Z24" s="86">
        <v>12000</v>
      </c>
      <c r="AA24" s="86">
        <v>11000</v>
      </c>
      <c r="AB24" s="86">
        <v>13000</v>
      </c>
      <c r="AC24" s="86">
        <v>9000</v>
      </c>
      <c r="AD24" s="86">
        <v>11000</v>
      </c>
      <c r="AE24" s="86">
        <v>9000</v>
      </c>
      <c r="AF24" s="86">
        <v>11000</v>
      </c>
      <c r="AG24" s="86">
        <v>19000</v>
      </c>
      <c r="AH24" s="86">
        <v>13000</v>
      </c>
      <c r="AI24" s="86">
        <v>12000</v>
      </c>
      <c r="AJ24" s="86">
        <v>11000</v>
      </c>
      <c r="AK24" s="86">
        <v>11000</v>
      </c>
      <c r="AL24" s="86">
        <v>8000</v>
      </c>
      <c r="AM24" s="86">
        <v>9000</v>
      </c>
      <c r="AN24" s="86">
        <v>10000</v>
      </c>
      <c r="AO24" s="86">
        <v>13000</v>
      </c>
      <c r="AP24" s="86">
        <v>8000</v>
      </c>
      <c r="AQ24" s="86">
        <v>10000</v>
      </c>
      <c r="AR24" s="86">
        <v>15000</v>
      </c>
      <c r="AS24" s="86">
        <v>10000</v>
      </c>
      <c r="AT24" s="86">
        <v>11000</v>
      </c>
      <c r="AU24" s="86">
        <v>18000</v>
      </c>
      <c r="AV24" s="86">
        <v>11000</v>
      </c>
      <c r="AW24" s="86">
        <v>11000</v>
      </c>
      <c r="AX24" s="86">
        <v>14000</v>
      </c>
      <c r="AY24" s="86">
        <v>11000</v>
      </c>
      <c r="AZ24" s="86">
        <v>12000</v>
      </c>
      <c r="BA24" s="86">
        <v>12000</v>
      </c>
      <c r="BB24" s="86">
        <v>11000</v>
      </c>
    </row>
    <row r="25" spans="1:54">
      <c r="A25" s="182"/>
      <c r="B25" s="4" t="s">
        <v>181</v>
      </c>
      <c r="C25" s="5" t="s">
        <v>164</v>
      </c>
      <c r="D25" s="86">
        <v>2400</v>
      </c>
      <c r="E25" s="86">
        <v>1600</v>
      </c>
      <c r="F25" s="86">
        <v>1600</v>
      </c>
      <c r="G25" s="86">
        <v>800</v>
      </c>
      <c r="H25" s="86">
        <v>13000</v>
      </c>
      <c r="I25" s="86">
        <v>11000</v>
      </c>
      <c r="J25" s="86">
        <v>9000</v>
      </c>
      <c r="K25" s="86">
        <v>10000</v>
      </c>
      <c r="L25" s="86">
        <v>11000</v>
      </c>
      <c r="M25" s="86">
        <v>10000</v>
      </c>
      <c r="N25" s="86">
        <v>8000</v>
      </c>
      <c r="O25" s="86">
        <v>11000</v>
      </c>
      <c r="P25" s="86">
        <v>10000</v>
      </c>
      <c r="Q25" s="86">
        <v>10000</v>
      </c>
      <c r="R25" s="86">
        <v>19000</v>
      </c>
      <c r="S25" s="86">
        <v>17000</v>
      </c>
      <c r="T25" s="86">
        <v>19000</v>
      </c>
      <c r="U25" s="86">
        <v>16000</v>
      </c>
      <c r="V25" s="86">
        <v>16000</v>
      </c>
      <c r="W25" s="86">
        <v>11000</v>
      </c>
      <c r="X25" s="86">
        <v>9000</v>
      </c>
      <c r="Y25" s="86">
        <v>10000</v>
      </c>
      <c r="Z25" s="86">
        <v>12000</v>
      </c>
      <c r="AA25" s="86">
        <v>11000</v>
      </c>
      <c r="AB25" s="86">
        <v>13000</v>
      </c>
      <c r="AC25" s="86">
        <v>9000</v>
      </c>
      <c r="AD25" s="86">
        <v>11000</v>
      </c>
      <c r="AE25" s="86">
        <v>9000</v>
      </c>
      <c r="AF25" s="86">
        <v>11000</v>
      </c>
      <c r="AG25" s="86">
        <v>19000</v>
      </c>
      <c r="AH25" s="86">
        <v>13000</v>
      </c>
      <c r="AI25" s="86">
        <v>12000</v>
      </c>
      <c r="AJ25" s="86">
        <v>11000</v>
      </c>
      <c r="AK25" s="86">
        <v>11000</v>
      </c>
      <c r="AL25" s="86">
        <v>8000</v>
      </c>
      <c r="AM25" s="86">
        <v>9000</v>
      </c>
      <c r="AN25" s="86">
        <v>10000</v>
      </c>
      <c r="AO25" s="86">
        <v>13000</v>
      </c>
      <c r="AP25" s="86">
        <v>8000</v>
      </c>
      <c r="AQ25" s="86">
        <v>10000</v>
      </c>
      <c r="AR25" s="86">
        <v>15000</v>
      </c>
      <c r="AS25" s="86">
        <v>10000</v>
      </c>
      <c r="AT25" s="86">
        <v>11000</v>
      </c>
      <c r="AU25" s="86">
        <v>18000</v>
      </c>
      <c r="AV25" s="86">
        <v>11000</v>
      </c>
      <c r="AW25" s="86">
        <v>11000</v>
      </c>
      <c r="AX25" s="86">
        <v>14000</v>
      </c>
      <c r="AY25" s="86">
        <v>11000</v>
      </c>
      <c r="AZ25" s="86">
        <v>12000</v>
      </c>
      <c r="BA25" s="86">
        <v>12000</v>
      </c>
      <c r="BB25" s="86">
        <v>11000</v>
      </c>
    </row>
  </sheetData>
  <sheetProtection sheet="1" objects="1" scenarios="1" selectLockedCells="1"/>
  <mergeCells count="9">
    <mergeCell ref="H1:BB1"/>
    <mergeCell ref="A1:A2"/>
    <mergeCell ref="B1:B2"/>
    <mergeCell ref="C1:C2"/>
    <mergeCell ref="A22:A25"/>
    <mergeCell ref="A3:A8"/>
    <mergeCell ref="A9:A15"/>
    <mergeCell ref="A16:A21"/>
    <mergeCell ref="D1:G1"/>
  </mergeCells>
  <phoneticPr fontId="5"/>
  <pageMargins left="0.70866141732283472" right="0.70866141732283472" top="0.74803149606299213" bottom="0.74803149606299213" header="0.31496062992125984" footer="0.31496062992125984"/>
  <pageSetup paperSize="9" scale="2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&lt;見本&gt;報告書(公共)</vt:lpstr>
      <vt:lpstr>&lt;見本&gt;行程表及び旅費積算書(公共)</vt:lpstr>
      <vt:lpstr>報告書(公共)</vt:lpstr>
      <vt:lpstr>A(公共)</vt:lpstr>
      <vt:lpstr>B(公共)</vt:lpstr>
      <vt:lpstr>C(公共)</vt:lpstr>
      <vt:lpstr>D(公共)</vt:lpstr>
      <vt:lpstr>E(公共)</vt:lpstr>
      <vt:lpstr>(参考)宿泊料等</vt:lpstr>
      <vt:lpstr>'&lt;見本&gt;行程表及び旅費積算書(公共)'!Print_Area</vt:lpstr>
      <vt:lpstr>'&lt;見本&gt;報告書(公共)'!Print_Area</vt:lpstr>
      <vt:lpstr>'B(公共)'!Print_Area</vt:lpstr>
      <vt:lpstr>'C(公共)'!Print_Area</vt:lpstr>
      <vt:lpstr>'D(公共)'!Print_Area</vt:lpstr>
      <vt:lpstr>'E(公共)'!Print_Area</vt:lpstr>
      <vt:lpstr>'報告書(公共)'!Print_Area</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Ikebukuro 010</cp:lastModifiedBy>
  <cp:revision/>
  <dcterms:created xsi:type="dcterms:W3CDTF">2014-01-15T10:06:00Z</dcterms:created>
  <dcterms:modified xsi:type="dcterms:W3CDTF">2025-10-16T06:21:54Z</dcterms:modified>
  <cp:category/>
  <cp:contentStatus/>
</cp:coreProperties>
</file>